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40" yWindow="60" windowWidth="11715" windowHeight="8445"/>
  </bookViews>
  <sheets>
    <sheet name="前年度平均値(ws)(生介)" sheetId="9" r:id="rId1"/>
    <sheet name="前年度平均値(ws)(生介) (記入例)" sheetId="20" r:id="rId2"/>
    <sheet name="前年度平均値(ws) " sheetId="16" r:id="rId3"/>
    <sheet name="前年度平均値(ws)  (記入例)" sheetId="19" r:id="rId4"/>
  </sheets>
  <definedNames>
    <definedName name="_xlnm.Print_Area" localSheetId="2">'前年度平均値(ws) '!$A$1:$W$29</definedName>
    <definedName name="_xlnm.Print_Area" localSheetId="3">'前年度平均値(ws)  (記入例)'!$A$1:$W$29</definedName>
    <definedName name="_xlnm.Print_Area" localSheetId="0">'前年度平均値(ws)(生介)'!$A$1:$V$34</definedName>
    <definedName name="_xlnm.Print_Area" localSheetId="1">'前年度平均値(ws)(生介) (記入例)'!$A$1:$V$34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<sst xmlns="http://schemas.openxmlformats.org/spreadsheetml/2006/main" xmlns:r="http://schemas.openxmlformats.org/officeDocument/2006/relationships" count="88" uniqueCount="88">
  <si>
    <t>施設入所支援</t>
    <rPh sb="0" eb="2">
      <t>シセツ</t>
    </rPh>
    <rPh sb="2" eb="4">
      <t>ニュウショ</t>
    </rPh>
    <rPh sb="4" eb="6">
      <t>シエン</t>
    </rPh>
    <phoneticPr fontId="19"/>
  </si>
  <si>
    <t>7月</t>
  </si>
  <si>
    <t>(参考様式11-1)</t>
    <rPh sb="1" eb="3">
      <t>サンコウ</t>
    </rPh>
    <rPh sb="3" eb="5">
      <t>ヨウシキ</t>
    </rPh>
    <phoneticPr fontId="19"/>
  </si>
  <si>
    <t>利用者数実績確認表（前年度の平均値）</t>
    <rPh sb="0" eb="2">
      <t>リヨウ</t>
    </rPh>
    <rPh sb="2" eb="3">
      <t>シャ</t>
    </rPh>
    <rPh sb="3" eb="4">
      <t>スウ</t>
    </rPh>
    <rPh sb="4" eb="6">
      <t>ジッセキ</t>
    </rPh>
    <rPh sb="6" eb="8">
      <t>カクニン</t>
    </rPh>
    <rPh sb="8" eb="9">
      <t>ヒョウ</t>
    </rPh>
    <rPh sb="10" eb="13">
      <t>ゼンネンド</t>
    </rPh>
    <rPh sb="14" eb="16">
      <t>ヘイキン</t>
    </rPh>
    <rPh sb="16" eb="17">
      <t>チ</t>
    </rPh>
    <phoneticPr fontId="19"/>
  </si>
  <si>
    <t>例・障害者支援施設　ながの</t>
    <rPh sb="0" eb="1">
      <t>レイ</t>
    </rPh>
    <rPh sb="2" eb="5">
      <t>ショウガイシャ</t>
    </rPh>
    <rPh sb="5" eb="7">
      <t>シエン</t>
    </rPh>
    <rPh sb="7" eb="9">
      <t>シセツ</t>
    </rPh>
    <phoneticPr fontId="19"/>
  </si>
  <si>
    <t>生活介護・施設入所支援、療養介護用</t>
    <rPh sb="0" eb="2">
      <t>セイカツ</t>
    </rPh>
    <rPh sb="2" eb="4">
      <t>カイゴ</t>
    </rPh>
    <rPh sb="5" eb="7">
      <t>シセツ</t>
    </rPh>
    <rPh sb="7" eb="9">
      <t>ニュウショ</t>
    </rPh>
    <rPh sb="9" eb="11">
      <t>シエン</t>
    </rPh>
    <rPh sb="12" eb="14">
      <t>リョウヨウ</t>
    </rPh>
    <rPh sb="14" eb="16">
      <t>カイゴ</t>
    </rPh>
    <rPh sb="16" eb="17">
      <t>ヨウ</t>
    </rPh>
    <phoneticPr fontId="19"/>
  </si>
  <si>
    <t>＊着色セル全てに入力してください。</t>
    <rPh sb="1" eb="3">
      <t>チャクショク</t>
    </rPh>
    <rPh sb="5" eb="6">
      <t>スベ</t>
    </rPh>
    <rPh sb="8" eb="10">
      <t>ニュウリョク</t>
    </rPh>
    <phoneticPr fontId="19"/>
  </si>
  <si>
    <t>事業区分</t>
    <rPh sb="0" eb="2">
      <t>ジギョウ</t>
    </rPh>
    <rPh sb="2" eb="4">
      <t>クブン</t>
    </rPh>
    <phoneticPr fontId="19"/>
  </si>
  <si>
    <t>事業所名</t>
    <rPh sb="0" eb="3">
      <t>ジギョウショ</t>
    </rPh>
    <rPh sb="3" eb="4">
      <t>メイ</t>
    </rPh>
    <phoneticPr fontId="19"/>
  </si>
  <si>
    <t>生活介護</t>
    <rPh sb="0" eb="2">
      <t>セイカツ</t>
    </rPh>
    <rPh sb="2" eb="4">
      <t>カイゴ</t>
    </rPh>
    <phoneticPr fontId="19"/>
  </si>
  <si>
    <t>令和　　年度（前々年度）</t>
    <rPh sb="0" eb="2">
      <t>レイワ</t>
    </rPh>
    <rPh sb="7" eb="9">
      <t>ゼンゼン</t>
    </rPh>
    <rPh sb="9" eb="11">
      <t>ネンド</t>
    </rPh>
    <phoneticPr fontId="19"/>
  </si>
  <si>
    <t>令和　　年度（前年度）</t>
    <rPh sb="0" eb="2">
      <t>レイワ</t>
    </rPh>
    <rPh sb="4" eb="5">
      <t>ネン</t>
    </rPh>
    <rPh sb="5" eb="6">
      <t>ド</t>
    </rPh>
    <rPh sb="7" eb="9">
      <t>ゼンネン</t>
    </rPh>
    <rPh sb="9" eb="10">
      <t>ド</t>
    </rPh>
    <phoneticPr fontId="19"/>
  </si>
  <si>
    <t>9月</t>
  </si>
  <si>
    <t>1月</t>
    <rPh sb="1" eb="2">
      <t>ガツ</t>
    </rPh>
    <phoneticPr fontId="19"/>
  </si>
  <si>
    <t>療養介護</t>
    <rPh sb="0" eb="2">
      <t>リョウヨウ</t>
    </rPh>
    <rPh sb="2" eb="4">
      <t>カイゴ</t>
    </rPh>
    <phoneticPr fontId="19"/>
  </si>
  <si>
    <t>Ｅ(区分５・６の人数)</t>
    <rPh sb="2" eb="4">
      <t>クブン</t>
    </rPh>
    <rPh sb="8" eb="10">
      <t>ニンズウ</t>
    </rPh>
    <phoneticPr fontId="19"/>
  </si>
  <si>
    <t>障害支援区分Ａ</t>
    <rPh sb="0" eb="2">
      <t>ショウガイ</t>
    </rPh>
    <rPh sb="2" eb="4">
      <t>シエン</t>
    </rPh>
    <rPh sb="4" eb="6">
      <t>クブン</t>
    </rPh>
    <phoneticPr fontId="19"/>
  </si>
  <si>
    <t>月平均利用者数（人）</t>
    <rPh sb="0" eb="1">
      <t>ツキ</t>
    </rPh>
    <rPh sb="1" eb="3">
      <t>ヘイキン</t>
    </rPh>
    <rPh sb="3" eb="6">
      <t>リヨウシャ</t>
    </rPh>
    <rPh sb="6" eb="7">
      <t>スウ</t>
    </rPh>
    <rPh sb="8" eb="9">
      <t>ニン</t>
    </rPh>
    <phoneticPr fontId="19"/>
  </si>
  <si>
    <r>
      <t xml:space="preserve"> </t>
    </r>
    <r>
      <rPr>
        <sz val="11"/>
        <color indexed="8"/>
        <rFont val="ＭＳ Ｐゴシック"/>
      </rPr>
      <t xml:space="preserve"> 延べ利用者数(人)
</t>
    </r>
    <r>
      <rPr>
        <sz val="10"/>
        <color indexed="8"/>
        <rFont val="ＭＳ Ｐゴシック"/>
      </rPr>
      <t>(各月欄へは、月ごとに１人の利用者につき、本体報酬が算定された日数を積算し、当該月の利用者全員についてのその総和を入力)</t>
    </r>
    <rPh sb="2" eb="3">
      <t>ノ</t>
    </rPh>
    <rPh sb="4" eb="6">
      <t>リヨウ</t>
    </rPh>
    <rPh sb="6" eb="7">
      <t>シャ</t>
    </rPh>
    <rPh sb="7" eb="8">
      <t>スウ</t>
    </rPh>
    <rPh sb="9" eb="10">
      <t>ニン</t>
    </rPh>
    <rPh sb="13" eb="15">
      <t>カクツキ</t>
    </rPh>
    <rPh sb="15" eb="16">
      <t>ラン</t>
    </rPh>
    <rPh sb="69" eb="71">
      <t>ニュウリョク</t>
    </rPh>
    <phoneticPr fontId="19"/>
  </si>
  <si>
    <t>4月</t>
  </si>
  <si>
    <t>計 Ｂ
(４～３月）</t>
    <rPh sb="0" eb="1">
      <t>ケイ</t>
    </rPh>
    <rPh sb="8" eb="9">
      <t>ガツ</t>
    </rPh>
    <phoneticPr fontId="19"/>
  </si>
  <si>
    <t>Ａ×Ｂ</t>
    <phoneticPr fontId="19"/>
  </si>
  <si>
    <t>2月</t>
    <rPh sb="1" eb="2">
      <t>ガツ</t>
    </rPh>
    <phoneticPr fontId="19"/>
  </si>
  <si>
    <t>3月</t>
    <rPh sb="1" eb="2">
      <t>ガツ</t>
    </rPh>
    <phoneticPr fontId="19"/>
  </si>
  <si>
    <t>4月</t>
    <rPh sb="1" eb="2">
      <t>ガツ</t>
    </rPh>
    <phoneticPr fontId="19"/>
  </si>
  <si>
    <t>11月</t>
  </si>
  <si>
    <t>5月</t>
  </si>
  <si>
    <t>6月</t>
  </si>
  <si>
    <t>8月</t>
  </si>
  <si>
    <t>過去３ヶ月間延利用者数</t>
    <rPh sb="0" eb="2">
      <t>カコ</t>
    </rPh>
    <rPh sb="4" eb="5">
      <t>ゲツ</t>
    </rPh>
    <rPh sb="5" eb="6">
      <t>カン</t>
    </rPh>
    <rPh sb="6" eb="7">
      <t>ノベ</t>
    </rPh>
    <rPh sb="7" eb="9">
      <t>リヨウ</t>
    </rPh>
    <rPh sb="9" eb="10">
      <t>シャ</t>
    </rPh>
    <rPh sb="10" eb="11">
      <t>スウ</t>
    </rPh>
    <phoneticPr fontId="19"/>
  </si>
  <si>
    <t>人　(小数点第２位以下切捨）</t>
    <phoneticPr fontId="19"/>
  </si>
  <si>
    <t>3月</t>
  </si>
  <si>
    <t>2月</t>
  </si>
  <si>
    <t>10月</t>
    <phoneticPr fontId="19"/>
  </si>
  <si>
    <t>Ｇ(区分６の人数)</t>
    <rPh sb="2" eb="4">
      <t>クブン</t>
    </rPh>
    <rPh sb="6" eb="8">
      <t>ニンズウ</t>
    </rPh>
    <phoneticPr fontId="19"/>
  </si>
  <si>
    <t>12月</t>
  </si>
  <si>
    <t>1月</t>
  </si>
  <si>
    <t>計</t>
    <rPh sb="0" eb="1">
      <t>ケイ</t>
    </rPh>
    <phoneticPr fontId="19"/>
  </si>
  <si>
    <t>人</t>
    <rPh sb="0" eb="1">
      <t>ニン</t>
    </rPh>
    <phoneticPr fontId="19"/>
  </si>
  <si>
    <t>常勤換算後の従業者人数</t>
    <phoneticPr fontId="19"/>
  </si>
  <si>
    <t>Ｃ</t>
    <phoneticPr fontId="19"/>
  </si>
  <si>
    <t>Ｄ</t>
    <phoneticPr fontId="19"/>
  </si>
  <si>
    <t>こちらのセルは計算式ですので入力しないでください。</t>
    <rPh sb="7" eb="9">
      <t>ケイサン</t>
    </rPh>
    <rPh sb="9" eb="10">
      <t>シキ</t>
    </rPh>
    <rPh sb="14" eb="16">
      <t>ニュウリョク</t>
    </rPh>
    <phoneticPr fontId="19"/>
  </si>
  <si>
    <t>開所日数(日)</t>
    <rPh sb="0" eb="2">
      <t>カイショ</t>
    </rPh>
    <rPh sb="2" eb="4">
      <t>ニッスウ</t>
    </rPh>
    <rPh sb="5" eb="6">
      <t>ニチ</t>
    </rPh>
    <phoneticPr fontId="19"/>
  </si>
  <si>
    <t>Ｆ</t>
    <phoneticPr fontId="19"/>
  </si>
  <si>
    <t>サービス提供職員配置</t>
    <phoneticPr fontId="19"/>
  </si>
  <si>
    <t>10月</t>
  </si>
  <si>
    <t>超過減算非該当利用者数（人）</t>
    <rPh sb="0" eb="2">
      <t>チョウカ</t>
    </rPh>
    <rPh sb="2" eb="4">
      <t>ゲンサン</t>
    </rPh>
    <rPh sb="4" eb="5">
      <t>ヒ</t>
    </rPh>
    <rPh sb="5" eb="7">
      <t>ガイトウ</t>
    </rPh>
    <rPh sb="7" eb="10">
      <t>リヨウシャ</t>
    </rPh>
    <rPh sb="10" eb="11">
      <t>スウ</t>
    </rPh>
    <rPh sb="12" eb="13">
      <t>ニン</t>
    </rPh>
    <phoneticPr fontId="19"/>
  </si>
  <si>
    <t>定員（人）</t>
    <rPh sb="0" eb="2">
      <t>テイイン</t>
    </rPh>
    <rPh sb="3" eb="4">
      <t>ニン</t>
    </rPh>
    <phoneticPr fontId="19"/>
  </si>
  <si>
    <t>月別受入可能者数</t>
    <rPh sb="0" eb="2">
      <t>ツキベツ</t>
    </rPh>
    <rPh sb="2" eb="4">
      <t>ウケイレ</t>
    </rPh>
    <rPh sb="4" eb="6">
      <t>カノウ</t>
    </rPh>
    <rPh sb="6" eb="7">
      <t>シャ</t>
    </rPh>
    <rPh sb="7" eb="8">
      <t>スウ</t>
    </rPh>
    <phoneticPr fontId="19"/>
  </si>
  <si>
    <t>過去３ヶ月間受入可能者数</t>
    <rPh sb="0" eb="2">
      <t>カコ</t>
    </rPh>
    <rPh sb="4" eb="5">
      <t>ゲツ</t>
    </rPh>
    <rPh sb="5" eb="6">
      <t>カン</t>
    </rPh>
    <rPh sb="6" eb="8">
      <t>ウケイレ</t>
    </rPh>
    <rPh sb="8" eb="10">
      <t>カノウ</t>
    </rPh>
    <rPh sb="10" eb="11">
      <t>シャ</t>
    </rPh>
    <rPh sb="11" eb="12">
      <t>スウ</t>
    </rPh>
    <phoneticPr fontId="19"/>
  </si>
  <si>
    <t>区分５・６の者の割合(平均区分5.0未満の場合) (Ｅ／Ｃ)</t>
    <phoneticPr fontId="19"/>
  </si>
  <si>
    <t>定員超過判定（減算月）</t>
    <rPh sb="0" eb="2">
      <t>テイイン</t>
    </rPh>
    <rPh sb="2" eb="4">
      <t>チョウカ</t>
    </rPh>
    <rPh sb="4" eb="6">
      <t>ハンテイ</t>
    </rPh>
    <rPh sb="7" eb="9">
      <t>ゲンサン</t>
    </rPh>
    <rPh sb="9" eb="10">
      <t>ツキ</t>
    </rPh>
    <phoneticPr fontId="19"/>
  </si>
  <si>
    <t xml:space="preserve"> 平均障害支援区分(Ｄ／Ｃ)</t>
    <rPh sb="5" eb="7">
      <t>シエン</t>
    </rPh>
    <phoneticPr fontId="19"/>
  </si>
  <si>
    <t>＊ 延べ利用者数については障害者自立支援法附則第22条第1項(経過措置による生活介護)の利用者、障害支援区分の認定がない自立訓練等の利用者を除いてください。
＊ 算定期間の実績には、入所等した日を含み、退所等した日は含みません。
＊ 超過減算非該当利用者数は延べ利用者数のうち、①市町村による措置者②地域移行困難者又は離職者（平成18年４月３日付け障障発第0403004号）③災害等やむを得ない理由による入所者について各月の延べ数を記入してください。
＊ 定員超過判定で〇が表示された場合、過去３ヶ月間の利用実績による定員超過減算となります。</t>
    <rPh sb="2" eb="3">
      <t>ノベ</t>
    </rPh>
    <rPh sb="4" eb="7">
      <t>リヨウシャ</t>
    </rPh>
    <rPh sb="7" eb="8">
      <t>スウ</t>
    </rPh>
    <rPh sb="50" eb="52">
      <t>シエン</t>
    </rPh>
    <rPh sb="70" eb="71">
      <t>ノゾ</t>
    </rPh>
    <rPh sb="122" eb="124">
      <t>ガイトウ</t>
    </rPh>
    <rPh sb="127" eb="128">
      <t>スウ</t>
    </rPh>
    <rPh sb="129" eb="130">
      <t>ノ</t>
    </rPh>
    <rPh sb="131" eb="133">
      <t>リヨウ</t>
    </rPh>
    <rPh sb="133" eb="134">
      <t>シャ</t>
    </rPh>
    <rPh sb="134" eb="135">
      <t>スウ</t>
    </rPh>
    <rPh sb="209" eb="211">
      <t>カクツキ</t>
    </rPh>
    <rPh sb="212" eb="213">
      <t>ノ</t>
    </rPh>
    <rPh sb="214" eb="215">
      <t>スウ</t>
    </rPh>
    <rPh sb="228" eb="230">
      <t>テイイン</t>
    </rPh>
    <rPh sb="230" eb="232">
      <t>チョウカ</t>
    </rPh>
    <rPh sb="232" eb="234">
      <t>ハンテイ</t>
    </rPh>
    <rPh sb="237" eb="239">
      <t>ヒョウジ</t>
    </rPh>
    <rPh sb="242" eb="244">
      <t>バアイ</t>
    </rPh>
    <rPh sb="245" eb="247">
      <t>カコ</t>
    </rPh>
    <rPh sb="249" eb="250">
      <t>ゲツ</t>
    </rPh>
    <rPh sb="250" eb="251">
      <t>カン</t>
    </rPh>
    <rPh sb="252" eb="254">
      <t>リヨウ</t>
    </rPh>
    <rPh sb="254" eb="256">
      <t>ジッセキ</t>
    </rPh>
    <rPh sb="259" eb="261">
      <t>テイイン</t>
    </rPh>
    <rPh sb="261" eb="263">
      <t>チョウカ</t>
    </rPh>
    <rPh sb="263" eb="265">
      <t>ゲンサン</t>
    </rPh>
    <phoneticPr fontId="19"/>
  </si>
  <si>
    <t>　  (小数点第２位四捨五入）</t>
    <phoneticPr fontId="19"/>
  </si>
  <si>
    <t>例・平成25年度（前々年度）</t>
    <rPh sb="0" eb="1">
      <t>レイ</t>
    </rPh>
    <rPh sb="9" eb="11">
      <t>ゼンゼン</t>
    </rPh>
    <rPh sb="11" eb="13">
      <t>ネンド</t>
    </rPh>
    <phoneticPr fontId="19"/>
  </si>
  <si>
    <t>％ (小数点第１位四捨五入）</t>
    <phoneticPr fontId="19"/>
  </si>
  <si>
    <t>区分６の者の割合(平均区分5.0以上の場合)(Ｇ／Ｃ)</t>
    <phoneticPr fontId="19"/>
  </si>
  <si>
    <t>計 Ｄ（４～３月）</t>
    <rPh sb="0" eb="1">
      <t>ケイ</t>
    </rPh>
    <rPh sb="7" eb="8">
      <t>ガツ</t>
    </rPh>
    <phoneticPr fontId="19"/>
  </si>
  <si>
    <t>平成26年度（前年度）</t>
    <rPh sb="0" eb="2">
      <t>ヘイセイ</t>
    </rPh>
    <rPh sb="4" eb="5">
      <t>ネン</t>
    </rPh>
    <rPh sb="5" eb="6">
      <t>ド</t>
    </rPh>
    <rPh sb="7" eb="9">
      <t>ゼンネン</t>
    </rPh>
    <rPh sb="9" eb="10">
      <t>ド</t>
    </rPh>
    <phoneticPr fontId="19"/>
  </si>
  <si>
    <t xml:space="preserve"> 1日当たりの平均利用者数(Ｃ／Ｆ)</t>
    <rPh sb="2" eb="3">
      <t>ニチ</t>
    </rPh>
    <rPh sb="3" eb="4">
      <t>ア</t>
    </rPh>
    <rPh sb="7" eb="9">
      <t>ヘイキン</t>
    </rPh>
    <rPh sb="9" eb="11">
      <t>リヨウ</t>
    </rPh>
    <rPh sb="11" eb="12">
      <t>シャ</t>
    </rPh>
    <rPh sb="12" eb="13">
      <t>スウ</t>
    </rPh>
    <phoneticPr fontId="19"/>
  </si>
  <si>
    <t>人  (小数点第２位以下切上）</t>
    <rPh sb="0" eb="1">
      <t>ニン</t>
    </rPh>
    <rPh sb="10" eb="12">
      <t>イカ</t>
    </rPh>
    <rPh sb="12" eb="13">
      <t>キ</t>
    </rPh>
    <rPh sb="13" eb="14">
      <t>ア</t>
    </rPh>
    <phoneticPr fontId="19"/>
  </si>
  <si>
    <t>夜勤職員(施設入所支援のみ)</t>
    <rPh sb="0" eb="2">
      <t>ヤキン</t>
    </rPh>
    <rPh sb="2" eb="4">
      <t>ショクイン</t>
    </rPh>
    <rPh sb="5" eb="7">
      <t>シセツ</t>
    </rPh>
    <rPh sb="7" eb="8">
      <t>ニュウ</t>
    </rPh>
    <rPh sb="8" eb="9">
      <t>ショ</t>
    </rPh>
    <rPh sb="9" eb="11">
      <t>シエン</t>
    </rPh>
    <phoneticPr fontId="19"/>
  </si>
  <si>
    <t>：</t>
    <phoneticPr fontId="19"/>
  </si>
  <si>
    <t>(参考様式２)</t>
    <rPh sb="1" eb="3">
      <t>サンコウ</t>
    </rPh>
    <rPh sb="3" eb="5">
      <t>ヨウシキ</t>
    </rPh>
    <phoneticPr fontId="19"/>
  </si>
  <si>
    <r>
      <t xml:space="preserve"> </t>
    </r>
    <r>
      <rPr>
        <sz val="11"/>
        <color auto="1"/>
        <rFont val="ＭＳ Ｐゴシック"/>
      </rPr>
      <t xml:space="preserve"> 延べ利用者数(人)
</t>
    </r>
    <r>
      <rPr>
        <sz val="10"/>
        <color auto="1"/>
        <rFont val="ＭＳ Ｐゴシック"/>
      </rPr>
      <t>(各月欄へは、月ごとに１人の利用者につき、本体報酬が算定された日数を積算し、当該月の利用者全員についてのその総和を入力)</t>
    </r>
    <rPh sb="2" eb="3">
      <t>ノ</t>
    </rPh>
    <rPh sb="4" eb="6">
      <t>リヨウ</t>
    </rPh>
    <rPh sb="6" eb="7">
      <t>シャ</t>
    </rPh>
    <rPh sb="7" eb="8">
      <t>スウ</t>
    </rPh>
    <rPh sb="9" eb="10">
      <t>ニン</t>
    </rPh>
    <rPh sb="13" eb="15">
      <t>カクツキ</t>
    </rPh>
    <rPh sb="15" eb="16">
      <t>ラン</t>
    </rPh>
    <rPh sb="69" eb="71">
      <t>ニュウリョク</t>
    </rPh>
    <phoneticPr fontId="19"/>
  </si>
  <si>
    <t>(参考様式11-2)</t>
    <rPh sb="1" eb="3">
      <t>サンコウ</t>
    </rPh>
    <rPh sb="3" eb="5">
      <t>ヨウシキ</t>
    </rPh>
    <phoneticPr fontId="19"/>
  </si>
  <si>
    <t>生活介護・施設入所支援、療養介護以外用</t>
    <rPh sb="0" eb="2">
      <t>セイカツ</t>
    </rPh>
    <rPh sb="2" eb="4">
      <t>カイゴ</t>
    </rPh>
    <rPh sb="5" eb="7">
      <t>シセツ</t>
    </rPh>
    <rPh sb="7" eb="8">
      <t>ニュウ</t>
    </rPh>
    <rPh sb="8" eb="9">
      <t>ショ</t>
    </rPh>
    <rPh sb="9" eb="11">
      <t>シエン</t>
    </rPh>
    <rPh sb="12" eb="14">
      <t>リョウヨウ</t>
    </rPh>
    <rPh sb="14" eb="16">
      <t>カイゴ</t>
    </rPh>
    <rPh sb="16" eb="18">
      <t>イガイ</t>
    </rPh>
    <rPh sb="18" eb="19">
      <t>ヨウ</t>
    </rPh>
    <phoneticPr fontId="19"/>
  </si>
  <si>
    <t>令和  年度（前々年度）</t>
    <rPh sb="0" eb="2">
      <t>レイワ</t>
    </rPh>
    <rPh sb="7" eb="9">
      <t>ゼンゼン</t>
    </rPh>
    <rPh sb="9" eb="11">
      <t>ネンド</t>
    </rPh>
    <phoneticPr fontId="19"/>
  </si>
  <si>
    <t>＊「延べ利用者数」
　各月欄へは、月ごとに１人の利用者につき、本体報酬が算定された日数を積算し、当該月の利用者全員についてのその総和を入力</t>
    <rPh sb="2" eb="3">
      <t>ノ</t>
    </rPh>
    <rPh sb="4" eb="7">
      <t>リヨウシャ</t>
    </rPh>
    <rPh sb="7" eb="8">
      <t>スウ</t>
    </rPh>
    <rPh sb="11" eb="13">
      <t>カクツキ</t>
    </rPh>
    <rPh sb="13" eb="14">
      <t>ラン</t>
    </rPh>
    <rPh sb="17" eb="18">
      <t>ツキ</t>
    </rPh>
    <rPh sb="22" eb="23">
      <t>ニン</t>
    </rPh>
    <rPh sb="24" eb="27">
      <t>リヨウシャ</t>
    </rPh>
    <rPh sb="31" eb="33">
      <t>ホンタイ</t>
    </rPh>
    <rPh sb="33" eb="35">
      <t>ホウシュウ</t>
    </rPh>
    <rPh sb="36" eb="38">
      <t>サンテイ</t>
    </rPh>
    <rPh sb="41" eb="43">
      <t>ニッスウ</t>
    </rPh>
    <rPh sb="44" eb="46">
      <t>セキサン</t>
    </rPh>
    <rPh sb="48" eb="50">
      <t>トウガイ</t>
    </rPh>
    <rPh sb="50" eb="51">
      <t>ゲツ</t>
    </rPh>
    <rPh sb="52" eb="55">
      <t>リヨウシャ</t>
    </rPh>
    <rPh sb="55" eb="57">
      <t>ゼンイン</t>
    </rPh>
    <rPh sb="64" eb="66">
      <t>ソウワ</t>
    </rPh>
    <rPh sb="67" eb="69">
      <t>ニュウリョク</t>
    </rPh>
    <phoneticPr fontId="19"/>
  </si>
  <si>
    <t>延べ利用者数（人）</t>
    <rPh sb="0" eb="1">
      <t>ノベ</t>
    </rPh>
    <rPh sb="2" eb="5">
      <t>リヨウシャ</t>
    </rPh>
    <rPh sb="5" eb="6">
      <t>スウ</t>
    </rPh>
    <rPh sb="7" eb="8">
      <t>ヒト</t>
    </rPh>
    <phoneticPr fontId="19"/>
  </si>
  <si>
    <t>計 Ａ（４～３月）</t>
    <rPh sb="0" eb="1">
      <t>ケイ</t>
    </rPh>
    <rPh sb="7" eb="8">
      <t>ガツ</t>
    </rPh>
    <phoneticPr fontId="19"/>
  </si>
  <si>
    <r>
      <t>(</t>
    </r>
    <r>
      <rPr>
        <sz val="10"/>
        <color indexed="8"/>
        <rFont val="ＭＳ Ｐゴシック"/>
      </rPr>
      <t>就労Ｂ型のみ)　障害基礎年金の受給資格のない20歳未満の利用者延人数</t>
    </r>
    <r>
      <rPr>
        <sz val="11"/>
        <color indexed="8"/>
        <rFont val="ＭＳ Ｐゴシック"/>
      </rPr>
      <t xml:space="preserve"> 　Ｅ　　</t>
    </r>
    <r>
      <rPr>
        <sz val="10"/>
        <color indexed="8"/>
        <rFont val="ＭＳ Ｐゴシック"/>
      </rPr>
      <t>＊Ａの内数</t>
    </r>
    <rPh sb="1" eb="3">
      <t>シュウロウ</t>
    </rPh>
    <rPh sb="4" eb="5">
      <t>ガタ</t>
    </rPh>
    <rPh sb="9" eb="11">
      <t>ショウガイ</t>
    </rPh>
    <rPh sb="11" eb="13">
      <t>キソ</t>
    </rPh>
    <rPh sb="13" eb="15">
      <t>ネンキン</t>
    </rPh>
    <rPh sb="16" eb="18">
      <t>ジュキュウ</t>
    </rPh>
    <rPh sb="18" eb="20">
      <t>シカク</t>
    </rPh>
    <rPh sb="25" eb="26">
      <t>サイ</t>
    </rPh>
    <rPh sb="26" eb="28">
      <t>ミマン</t>
    </rPh>
    <rPh sb="29" eb="32">
      <t>リヨウシャ</t>
    </rPh>
    <rPh sb="32" eb="33">
      <t>ノ</t>
    </rPh>
    <rPh sb="33" eb="35">
      <t>ニンズウ</t>
    </rPh>
    <phoneticPr fontId="19"/>
  </si>
  <si>
    <t>(就労B型のみ)
Ａのうち、障害基礎年金１級受給延利用者数(人)</t>
    <rPh sb="24" eb="25">
      <t>ノベ</t>
    </rPh>
    <rPh sb="25" eb="28">
      <t>リヨウシャ</t>
    </rPh>
    <phoneticPr fontId="19"/>
  </si>
  <si>
    <t>計 Ｂ（４～３月）</t>
    <rPh sb="0" eb="1">
      <t>ケイ</t>
    </rPh>
    <rPh sb="7" eb="8">
      <t>ガツ</t>
    </rPh>
    <phoneticPr fontId="19"/>
  </si>
  <si>
    <t>(4月から３月)　(人)</t>
    <rPh sb="2" eb="3">
      <t>ガツ</t>
    </rPh>
    <rPh sb="6" eb="7">
      <t>ガツ</t>
    </rPh>
    <rPh sb="10" eb="11">
      <t>ニン</t>
    </rPh>
    <phoneticPr fontId="19"/>
  </si>
  <si>
    <t>Ａのうち、施設外就労
延べ利用者数（人）</t>
    <rPh sb="5" eb="7">
      <t>シセツ</t>
    </rPh>
    <rPh sb="7" eb="8">
      <t>ガイ</t>
    </rPh>
    <rPh sb="8" eb="10">
      <t>シュウロウ</t>
    </rPh>
    <rPh sb="11" eb="12">
      <t>ノベ</t>
    </rPh>
    <rPh sb="13" eb="16">
      <t>リヨウシャ</t>
    </rPh>
    <rPh sb="16" eb="17">
      <t>スウ</t>
    </rPh>
    <rPh sb="18" eb="19">
      <t>ニン</t>
    </rPh>
    <phoneticPr fontId="19"/>
  </si>
  <si>
    <t>計 Ｃ（４～３月）</t>
    <rPh sb="0" eb="1">
      <t>ケイ</t>
    </rPh>
    <rPh sb="7" eb="8">
      <t>ガツ</t>
    </rPh>
    <phoneticPr fontId="19"/>
  </si>
  <si>
    <t>(就労Ｂ型のみ)
障害者基礎年金１級受給者である利用者の延利用者数割合　Ｆ　[Ｂ／(Ａ-Ｅ)]　</t>
    <rPh sb="1" eb="3">
      <t>シュウロウ</t>
    </rPh>
    <rPh sb="4" eb="5">
      <t>ガタ</t>
    </rPh>
    <rPh sb="9" eb="12">
      <t>ショウガイシャ</t>
    </rPh>
    <rPh sb="12" eb="14">
      <t>キソ</t>
    </rPh>
    <rPh sb="14" eb="16">
      <t>ネンキン</t>
    </rPh>
    <rPh sb="17" eb="18">
      <t>キュウ</t>
    </rPh>
    <rPh sb="18" eb="21">
      <t>ジュキュウシャ</t>
    </rPh>
    <rPh sb="24" eb="27">
      <t>リヨウシャ</t>
    </rPh>
    <rPh sb="28" eb="29">
      <t>ノ</t>
    </rPh>
    <rPh sb="29" eb="32">
      <t>リヨウシャ</t>
    </rPh>
    <rPh sb="32" eb="33">
      <t>スウ</t>
    </rPh>
    <rPh sb="33" eb="35">
      <t>ワリアイ</t>
    </rPh>
    <phoneticPr fontId="19"/>
  </si>
  <si>
    <r>
      <t>＊</t>
    </r>
    <r>
      <rPr>
        <sz val="12"/>
        <color indexed="8"/>
        <rFont val="ＭＳ 明朝"/>
      </rPr>
      <t xml:space="preserve"> 延べ利用者数については障害者自立支援法附則第22条第1項(経過措置による生活介護)の利用者、障害支援区分の認定がない自立訓練等の利用者を除いてください。
＊ 算定期間の実績には、入所等した日を含み、退所等した日は含みません。
＊ 超過減算非該当利用者数は延べ利用者数のうち、①市町村による措置者②地域移行困難者又は離職者（平成18年４月３日付け障障発第0403004号）③災害等やむを得ない理由による入所者
 </t>
    </r>
    <r>
      <rPr>
        <b/>
        <sz val="12"/>
        <color indexed="8"/>
        <rFont val="ＭＳ 明朝"/>
      </rPr>
      <t>④就労継続支援Ｂ型利用のためのアセスメント（就労移行支援のみ）</t>
    </r>
    <r>
      <rPr>
        <sz val="12"/>
        <color indexed="8"/>
        <rFont val="ＭＳ 明朝"/>
      </rPr>
      <t>について各月の延べ数を記入してください。
＊ 定員超過判定で〇が表示された場合、過去３ヶ月間の利用実績による定員超過減算となります。</t>
    </r>
    <rPh sb="2" eb="3">
      <t>ノベ</t>
    </rPh>
    <rPh sb="4" eb="7">
      <t>リヨウシャ</t>
    </rPh>
    <rPh sb="7" eb="8">
      <t>スウ</t>
    </rPh>
    <rPh sb="50" eb="52">
      <t>シエン</t>
    </rPh>
    <rPh sb="70" eb="71">
      <t>ノゾ</t>
    </rPh>
    <rPh sb="122" eb="124">
      <t>ガイトウ</t>
    </rPh>
    <rPh sb="127" eb="128">
      <t>スウ</t>
    </rPh>
    <rPh sb="129" eb="130">
      <t>ノ</t>
    </rPh>
    <rPh sb="131" eb="133">
      <t>リヨウ</t>
    </rPh>
    <rPh sb="133" eb="134">
      <t>シャ</t>
    </rPh>
    <rPh sb="134" eb="135">
      <t>スウ</t>
    </rPh>
    <rPh sb="208" eb="210">
      <t>シュウロウ</t>
    </rPh>
    <rPh sb="210" eb="212">
      <t>ケイゾク</t>
    </rPh>
    <rPh sb="212" eb="214">
      <t>シエン</t>
    </rPh>
    <rPh sb="215" eb="216">
      <t>ガタ</t>
    </rPh>
    <rPh sb="216" eb="218">
      <t>リヨウ</t>
    </rPh>
    <rPh sb="229" eb="231">
      <t>シュウロウ</t>
    </rPh>
    <rPh sb="231" eb="233">
      <t>イコウ</t>
    </rPh>
    <rPh sb="233" eb="235">
      <t>シエン</t>
    </rPh>
    <rPh sb="242" eb="244">
      <t>カクツキ</t>
    </rPh>
    <rPh sb="245" eb="246">
      <t>ノ</t>
    </rPh>
    <rPh sb="247" eb="248">
      <t>スウ</t>
    </rPh>
    <rPh sb="261" eb="263">
      <t>テイイン</t>
    </rPh>
    <rPh sb="263" eb="265">
      <t>チョウカ</t>
    </rPh>
    <rPh sb="265" eb="267">
      <t>ハンテイ</t>
    </rPh>
    <rPh sb="270" eb="272">
      <t>ヒョウジ</t>
    </rPh>
    <rPh sb="275" eb="277">
      <t>バアイ</t>
    </rPh>
    <rPh sb="278" eb="280">
      <t>カコ</t>
    </rPh>
    <rPh sb="282" eb="283">
      <t>ゲツ</t>
    </rPh>
    <rPh sb="283" eb="284">
      <t>カン</t>
    </rPh>
    <rPh sb="285" eb="287">
      <t>リヨウ</t>
    </rPh>
    <rPh sb="287" eb="289">
      <t>ジッセキ</t>
    </rPh>
    <rPh sb="292" eb="294">
      <t>テイイン</t>
    </rPh>
    <rPh sb="294" eb="296">
      <t>チョウカ</t>
    </rPh>
    <rPh sb="296" eb="298">
      <t>ゲンサン</t>
    </rPh>
    <phoneticPr fontId="19"/>
  </si>
  <si>
    <t xml:space="preserve"> 1日当たりの平均利用者数(Ａ／Ｄ)</t>
    <rPh sb="2" eb="3">
      <t>ニチ</t>
    </rPh>
    <rPh sb="3" eb="4">
      <t>ア</t>
    </rPh>
    <rPh sb="7" eb="9">
      <t>ヘイキン</t>
    </rPh>
    <rPh sb="9" eb="11">
      <t>リヨウ</t>
    </rPh>
    <rPh sb="11" eb="12">
      <t>シャ</t>
    </rPh>
    <rPh sb="12" eb="13">
      <t>スウ</t>
    </rPh>
    <phoneticPr fontId="19"/>
  </si>
  <si>
    <t>(参考様式１)</t>
    <rPh sb="1" eb="3">
      <t>サンコウ</t>
    </rPh>
    <rPh sb="3" eb="5">
      <t>ヨウシキ</t>
    </rPh>
    <phoneticPr fontId="19"/>
  </si>
  <si>
    <t>例・就労継続支援Ｂ型</t>
    <rPh sb="0" eb="1">
      <t>レイ</t>
    </rPh>
    <rPh sb="2" eb="4">
      <t>シュウロウ</t>
    </rPh>
    <rPh sb="4" eb="6">
      <t>ケイゾク</t>
    </rPh>
    <rPh sb="6" eb="8">
      <t>シエン</t>
    </rPh>
    <rPh sb="9" eb="10">
      <t>ガタ</t>
    </rPh>
    <phoneticPr fontId="19"/>
  </si>
  <si>
    <t>例・障がい福祉サービス事業所　ながの</t>
    <rPh sb="0" eb="1">
      <t>レイ</t>
    </rPh>
    <rPh sb="2" eb="3">
      <t>ショウ</t>
    </rPh>
    <rPh sb="5" eb="7">
      <t>フクシ</t>
    </rPh>
    <rPh sb="11" eb="13">
      <t>ジギョウ</t>
    </rPh>
    <rPh sb="13" eb="14">
      <t>ショ</t>
    </rPh>
    <phoneticPr fontId="19"/>
  </si>
  <si>
    <t>平成25年度（前々年度）</t>
    <rPh sb="7" eb="9">
      <t>ゼンゼン</t>
    </rPh>
    <rPh sb="9" eb="11">
      <t>ネンド</t>
    </rPh>
    <phoneticPr fontId="19"/>
  </si>
  <si>
    <r>
      <t>(</t>
    </r>
    <r>
      <rPr>
        <sz val="10"/>
        <color auto="1"/>
        <rFont val="ＭＳ Ｐゴシック"/>
      </rPr>
      <t>就労Ｂ型のみ)　障害基礎年金の受給資格のない20歳未満の利用者延人数</t>
    </r>
    <r>
      <rPr>
        <sz val="11"/>
        <color auto="1"/>
        <rFont val="ＭＳ Ｐゴシック"/>
      </rPr>
      <t xml:space="preserve"> 　Ｅ　　</t>
    </r>
    <r>
      <rPr>
        <sz val="10"/>
        <color auto="1"/>
        <rFont val="ＭＳ Ｐゴシック"/>
      </rPr>
      <t>＊Ａの内数</t>
    </r>
    <rPh sb="1" eb="3">
      <t>シュウロウ</t>
    </rPh>
    <rPh sb="4" eb="5">
      <t>ガタ</t>
    </rPh>
    <rPh sb="9" eb="11">
      <t>ショウガイ</t>
    </rPh>
    <rPh sb="11" eb="13">
      <t>キソ</t>
    </rPh>
    <rPh sb="13" eb="15">
      <t>ネンキン</t>
    </rPh>
    <rPh sb="16" eb="18">
      <t>ジュキュウ</t>
    </rPh>
    <rPh sb="18" eb="20">
      <t>シカク</t>
    </rPh>
    <rPh sb="25" eb="26">
      <t>サイ</t>
    </rPh>
    <rPh sb="26" eb="28">
      <t>ミマン</t>
    </rPh>
    <rPh sb="29" eb="32">
      <t>リヨウシャ</t>
    </rPh>
    <rPh sb="32" eb="33">
      <t>ノ</t>
    </rPh>
    <rPh sb="33" eb="35">
      <t>ニンズウ</t>
    </rPh>
    <phoneticPr fontId="19"/>
  </si>
  <si>
    <r>
      <t>＊</t>
    </r>
    <r>
      <rPr>
        <sz val="12"/>
        <color auto="1"/>
        <rFont val="ＭＳ 明朝"/>
      </rPr>
      <t xml:space="preserve"> 延べ利用者数については障害者自立支援法附則第22条第1項(経過措置による生活介護)の利用者、障害支援区分の認定がない自立訓練等の利用者を除いてください。
＊ 算定期間の実績には、入所等した日を含み、退所等した日は含みません。
＊ 超過減算非該当利用者数は延べ利用者数のうち、①市町村による措置者②地域移行困難者又は離職者（平成18年４月３日付け障障発第0403004号）③災害等やむを得ない理由による入所者
 </t>
    </r>
    <r>
      <rPr>
        <b/>
        <sz val="12"/>
        <color auto="1"/>
        <rFont val="ＭＳ 明朝"/>
      </rPr>
      <t>④就労継続支援Ｂ型利用のためのアセスメント（就労移行支援のみ）</t>
    </r>
    <r>
      <rPr>
        <sz val="12"/>
        <color auto="1"/>
        <rFont val="ＭＳ 明朝"/>
      </rPr>
      <t>について各月の延べ数を記入してください。
＊ 定員超過判定で〇が表示された場合、過去３ヶ月間の利用実績による定員超過減算となります。</t>
    </r>
    <rPh sb="2" eb="3">
      <t>ノベ</t>
    </rPh>
    <rPh sb="4" eb="7">
      <t>リヨウシャ</t>
    </rPh>
    <rPh sb="7" eb="8">
      <t>スウ</t>
    </rPh>
    <rPh sb="50" eb="52">
      <t>シエン</t>
    </rPh>
    <rPh sb="70" eb="71">
      <t>ノゾ</t>
    </rPh>
    <rPh sb="122" eb="124">
      <t>ガイトウ</t>
    </rPh>
    <rPh sb="127" eb="128">
      <t>スウ</t>
    </rPh>
    <rPh sb="129" eb="130">
      <t>ノ</t>
    </rPh>
    <rPh sb="131" eb="133">
      <t>リヨウ</t>
    </rPh>
    <rPh sb="133" eb="134">
      <t>シャ</t>
    </rPh>
    <rPh sb="134" eb="135">
      <t>スウ</t>
    </rPh>
    <rPh sb="208" eb="210">
      <t>シュウロウ</t>
    </rPh>
    <rPh sb="210" eb="212">
      <t>ケイゾク</t>
    </rPh>
    <rPh sb="212" eb="214">
      <t>シエン</t>
    </rPh>
    <rPh sb="215" eb="216">
      <t>ガタ</t>
    </rPh>
    <rPh sb="216" eb="218">
      <t>リヨウ</t>
    </rPh>
    <rPh sb="229" eb="231">
      <t>シュウロウ</t>
    </rPh>
    <rPh sb="231" eb="233">
      <t>イコウ</t>
    </rPh>
    <rPh sb="233" eb="235">
      <t>シエン</t>
    </rPh>
    <rPh sb="242" eb="244">
      <t>カクツキ</t>
    </rPh>
    <rPh sb="245" eb="246">
      <t>ノ</t>
    </rPh>
    <rPh sb="247" eb="248">
      <t>スウ</t>
    </rPh>
    <rPh sb="261" eb="263">
      <t>テイイン</t>
    </rPh>
    <rPh sb="263" eb="265">
      <t>チョウカ</t>
    </rPh>
    <rPh sb="265" eb="267">
      <t>ハンテイ</t>
    </rPh>
    <rPh sb="270" eb="272">
      <t>ヒョウジ</t>
    </rPh>
    <rPh sb="275" eb="277">
      <t>バアイ</t>
    </rPh>
    <rPh sb="278" eb="280">
      <t>カコ</t>
    </rPh>
    <rPh sb="282" eb="283">
      <t>ゲツ</t>
    </rPh>
    <rPh sb="283" eb="284">
      <t>カン</t>
    </rPh>
    <rPh sb="285" eb="287">
      <t>リヨウ</t>
    </rPh>
    <rPh sb="287" eb="289">
      <t>ジッセキ</t>
    </rPh>
    <rPh sb="292" eb="294">
      <t>テイイン</t>
    </rPh>
    <rPh sb="294" eb="296">
      <t>チョウカ</t>
    </rPh>
    <rPh sb="296" eb="298">
      <t>ゲンサン</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</si>
</sst>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0%"/>
    <numFmt numFmtId="177" formatCode="#,##0.0;[Red]\-#,##0.0"/>
    <numFmt numFmtId="176" formatCode="#,##0_ ;[Red]\-#,##0\ "/>
  </numFmts>
  <fonts count="4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4"/>
      <color indexed="8"/>
      <name val="ＭＳ Ｐゴシック"/>
      <family val="3"/>
    </font>
    <font>
      <sz val="12"/>
      <color indexed="8"/>
      <name val="ＭＳ Ｐゴシック"/>
      <family val="3"/>
    </font>
    <font>
      <sz val="14"/>
      <color indexed="8"/>
      <name val="ＭＳ Ｐゴシック"/>
      <family val="3"/>
    </font>
    <font>
      <sz val="12"/>
      <color indexed="8"/>
      <name val="ＭＳ 明朝"/>
      <family val="1"/>
    </font>
    <font>
      <sz val="11"/>
      <color indexed="8"/>
      <name val="ＭＳ 明朝"/>
      <family val="1"/>
    </font>
    <font>
      <b/>
      <sz val="12"/>
      <color indexed="8"/>
      <name val="ＭＳ Ｐゴシック"/>
      <family val="3"/>
    </font>
    <font>
      <b/>
      <u/>
      <sz val="11"/>
      <color indexed="8"/>
      <name val="ＭＳ Ｐゴシック"/>
      <family val="3"/>
    </font>
    <font>
      <b/>
      <u/>
      <sz val="14"/>
      <color indexed="8"/>
      <name val="ＭＳ Ｐゴシック"/>
      <family val="3"/>
    </font>
    <font>
      <sz val="10"/>
      <color indexed="8"/>
      <name val="ＭＳ Ｐゴシック"/>
      <family val="3"/>
    </font>
    <font>
      <b/>
      <sz val="14"/>
      <color auto="1"/>
      <name val="ＭＳ Ｐゴシック"/>
      <family val="3"/>
    </font>
    <font>
      <sz val="12"/>
      <color auto="1"/>
      <name val="ＭＳ Ｐゴシック"/>
      <family val="3"/>
    </font>
    <font>
      <sz val="14"/>
      <color auto="1"/>
      <name val="ＭＳ Ｐゴシック"/>
      <family val="3"/>
    </font>
    <font>
      <sz val="12"/>
      <color auto="1"/>
      <name val="ＭＳ 明朝"/>
      <family val="1"/>
    </font>
    <font>
      <sz val="11"/>
      <color auto="1"/>
      <name val="ＭＳ 明朝"/>
      <family val="1"/>
    </font>
    <font>
      <b/>
      <sz val="11"/>
      <color auto="1"/>
      <name val="ＭＳ Ｐゴシック"/>
      <family val="3"/>
    </font>
    <font>
      <b/>
      <sz val="12"/>
      <color auto="1"/>
      <name val="ＭＳ Ｐゴシック"/>
      <family val="3"/>
    </font>
    <font>
      <b/>
      <u/>
      <sz val="11"/>
      <color auto="1"/>
      <name val="ＭＳ Ｐゴシック"/>
      <family val="3"/>
    </font>
    <font>
      <b/>
      <u/>
      <sz val="14"/>
      <color auto="1"/>
      <name val="ＭＳ Ｐゴシック"/>
      <family val="3"/>
    </font>
    <font>
      <sz val="10"/>
      <color auto="1"/>
      <name val="ＭＳ Ｐゴシック"/>
      <family val="3"/>
    </font>
    <font>
      <b/>
      <sz val="12"/>
      <color indexed="8"/>
      <name val="ＭＳ 明朝"/>
      <family val="1"/>
    </font>
    <font>
      <sz val="14"/>
      <color indexed="8"/>
      <name val="ＭＳ 明朝"/>
      <family val="1"/>
    </font>
    <font>
      <b/>
      <sz val="11"/>
      <color indexed="8"/>
      <name val="ＭＳ 明朝"/>
      <family val="1"/>
    </font>
    <font>
      <b/>
      <sz val="20"/>
      <color indexed="8"/>
      <name val="ＭＳ Ｐゴシック"/>
      <family val="3"/>
    </font>
    <font>
      <b/>
      <sz val="12"/>
      <color auto="1"/>
      <name val="ＭＳ 明朝"/>
      <family val="1"/>
    </font>
    <font>
      <sz val="14"/>
      <color auto="1"/>
      <name val="ＭＳ 明朝"/>
      <family val="1"/>
    </font>
    <font>
      <b/>
      <sz val="11"/>
      <color auto="1"/>
      <name val="ＭＳ 明朝"/>
      <family val="1"/>
    </font>
    <font>
      <b/>
      <sz val="20"/>
      <color auto="1"/>
      <name val="ＭＳ Ｐゴシック"/>
      <family val="3"/>
    </font>
  </fonts>
  <fills count="28">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3"/>
        <bgColor indexed="64"/>
      </patternFill>
    </fill>
    <fill>
      <patternFill patternType="solid">
        <fgColor indexed="49"/>
        <bgColor indexed="64"/>
      </patternFill>
    </fill>
    <fill>
      <patternFill patternType="solid">
        <fgColor indexed="9"/>
        <bgColor indexed="64"/>
      </patternFill>
    </fill>
    <fill>
      <patternFill patternType="solid">
        <fgColor indexed="41"/>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ck">
        <color indexed="64"/>
      </left>
      <right/>
      <top style="thick">
        <color indexed="64"/>
      </top>
      <bottom style="thick">
        <color indexed="64"/>
      </bottom>
      <diagonal/>
    </border>
    <border>
      <left/>
      <right style="thin">
        <color indexed="64"/>
      </right>
      <top/>
      <bottom/>
      <diagonal/>
    </border>
    <border>
      <left/>
      <right/>
      <top style="thick">
        <color indexed="64"/>
      </top>
      <bottom style="thick">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top style="thick">
        <color indexed="64"/>
      </top>
      <bottom style="thin">
        <color indexed="64"/>
      </bottom>
      <diagonal/>
    </border>
    <border>
      <left style="thick">
        <color indexed="64"/>
      </left>
      <right/>
      <top/>
      <bottom style="thick">
        <color indexed="64"/>
      </bottom>
      <diagonal/>
    </border>
    <border>
      <left style="thin">
        <color indexed="64"/>
      </left>
      <right/>
      <top style="thick">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slantDashDot">
        <color indexed="64"/>
      </left>
      <right style="thin">
        <color indexed="64"/>
      </right>
      <top style="slantDashDot">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slantDashDot">
        <color indexed="64"/>
      </bottom>
      <diagonal/>
    </border>
    <border>
      <left style="thick">
        <color indexed="64"/>
      </left>
      <right/>
      <top style="thick">
        <color indexed="64"/>
      </top>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thin">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ck">
        <color indexed="64"/>
      </top>
      <bottom style="thin">
        <color indexed="64"/>
      </bottom>
      <diagonal/>
    </border>
    <border>
      <left style="double">
        <color indexed="64"/>
      </left>
      <right style="thin">
        <color indexed="64"/>
      </right>
      <top/>
      <bottom style="thick">
        <color indexed="64"/>
      </bottom>
      <diagonal/>
    </border>
    <border>
      <left style="double">
        <color indexed="64"/>
      </left>
      <right style="thin">
        <color indexed="64"/>
      </right>
      <top style="thick">
        <color indexed="64"/>
      </top>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slantDashDot">
        <color indexed="64"/>
      </bottom>
      <diagonal/>
    </border>
    <border>
      <left/>
      <right style="thin">
        <color indexed="64"/>
      </right>
      <top style="slantDashDot">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slantDashDot">
        <color indexed="64"/>
      </bottom>
      <diagonal/>
    </border>
    <border>
      <left/>
      <right/>
      <top style="thick">
        <color indexed="64"/>
      </top>
      <bottom/>
      <diagonal/>
    </border>
    <border>
      <left/>
      <right/>
      <top style="medium">
        <color indexed="64"/>
      </top>
      <bottom style="medium">
        <color indexed="64"/>
      </bottom>
      <diagonal/>
    </border>
    <border>
      <left/>
      <right/>
      <top style="medium">
        <color indexed="64"/>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double">
        <color indexed="64"/>
      </top>
      <bottom/>
      <diagonal/>
    </border>
    <border>
      <left style="thin">
        <color indexed="64"/>
      </left>
      <right style="thin">
        <color indexed="64"/>
      </right>
      <top style="slantDashDot">
        <color indexed="64"/>
      </top>
      <bottom style="thin">
        <color indexed="64"/>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bottom style="thick">
        <color indexed="64"/>
      </bottom>
      <diagonal/>
    </border>
    <border>
      <left style="thin">
        <color indexed="64"/>
      </left>
      <right style="double">
        <color indexed="64"/>
      </right>
      <top style="thick">
        <color indexed="64"/>
      </top>
      <bottom/>
      <diagonal/>
    </border>
    <border>
      <left style="thin">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slantDashDot">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ck">
        <color indexed="64"/>
      </top>
      <bottom style="thin">
        <color indexed="64"/>
      </bottom>
      <diagonal/>
    </border>
    <border>
      <left/>
      <right style="thin">
        <color indexed="64"/>
      </right>
      <top/>
      <bottom style="thick">
        <color indexed="64"/>
      </bottom>
      <diagonal/>
    </border>
    <border>
      <left/>
      <right style="thin">
        <color indexed="64"/>
      </right>
      <top style="thick">
        <color indexed="64"/>
      </top>
      <bottom/>
      <diagonal/>
    </border>
    <border>
      <left/>
      <right style="thin">
        <color indexed="64"/>
      </right>
      <top style="double">
        <color indexed="64"/>
      </top>
      <bottom/>
      <diagonal/>
    </border>
    <border>
      <left/>
      <right style="thin">
        <color indexed="64"/>
      </right>
      <top style="medium">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ck">
        <color indexed="64"/>
      </left>
      <right/>
      <top style="thin">
        <color indexed="64"/>
      </top>
      <bottom style="thick">
        <color indexed="64"/>
      </bottom>
      <diagonal/>
    </border>
    <border>
      <left style="thin">
        <color indexed="64"/>
      </left>
      <right style="slantDashDot">
        <color indexed="64"/>
      </right>
      <top style="slantDashDot">
        <color indexed="64"/>
      </top>
      <bottom style="thin">
        <color indexed="64"/>
      </bottom>
      <diagonal/>
    </border>
    <border>
      <left style="thin">
        <color indexed="64"/>
      </left>
      <right style="slantDashDot">
        <color indexed="64"/>
      </right>
      <top style="thin">
        <color indexed="64"/>
      </top>
      <bottom style="thin">
        <color indexed="64"/>
      </bottom>
      <diagonal/>
    </border>
    <border>
      <left style="thin">
        <color indexed="64"/>
      </left>
      <right style="slantDashDot">
        <color indexed="64"/>
      </right>
      <top style="thin">
        <color indexed="64"/>
      </top>
      <bottom style="slantDashDot">
        <color indexed="64"/>
      </bottom>
      <diagonal/>
    </border>
    <border>
      <left/>
      <right/>
      <top style="thick">
        <color indexed="64"/>
      </top>
      <bottom style="thin">
        <color indexed="64"/>
      </bottom>
      <diagonal/>
    </border>
    <border>
      <left/>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ck">
        <color indexed="64"/>
      </bottom>
      <diagonal/>
    </border>
    <border>
      <left style="thin">
        <color indexed="64"/>
      </left>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slantDashDot">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ck">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475">
    <xf numFmtId="0" fontId="0" fillId="0" borderId="0" xfId="0">
      <alignment vertical="center"/>
    </xf>
    <xf numFmtId="38" fontId="1" fillId="0" borderId="0" xfId="43" applyFont="1" applyBorder="1">
      <alignment vertical="center"/>
    </xf>
    <xf numFmtId="176" fontId="1" fillId="0" borderId="0" xfId="43" applyNumberFormat="1" applyFont="1" applyAlignment="1"/>
    <xf numFmtId="38" fontId="20" fillId="0" borderId="10" xfId="43" applyFont="1" applyBorder="1" applyAlignment="1">
      <alignment horizontal="center" vertical="center" shrinkToFit="1"/>
    </xf>
    <xf numFmtId="176" fontId="21" fillId="0" borderId="0" xfId="43" applyNumberFormat="1" applyFont="1" applyBorder="1" applyAlignment="1"/>
    <xf numFmtId="176" fontId="21" fillId="0" borderId="11" xfId="43" applyNumberFormat="1" applyFont="1" applyBorder="1" applyAlignment="1"/>
    <xf numFmtId="38" fontId="21" fillId="0" borderId="0" xfId="43" applyFont="1" applyBorder="1">
      <alignment vertical="center"/>
    </xf>
    <xf numFmtId="38" fontId="20" fillId="0" borderId="12" xfId="43" applyFont="1" applyBorder="1" applyAlignment="1">
      <alignment horizontal="center" vertical="center" shrinkToFit="1"/>
    </xf>
    <xf numFmtId="38" fontId="20" fillId="0" borderId="0" xfId="43" applyFont="1">
      <alignment vertical="center"/>
    </xf>
    <xf numFmtId="38" fontId="22" fillId="0" borderId="0" xfId="43" applyFont="1">
      <alignment vertical="center"/>
    </xf>
    <xf numFmtId="38" fontId="1" fillId="0" borderId="13" xfId="43" applyFont="1" applyFill="1" applyBorder="1" applyAlignment="1">
      <alignment horizontal="center" vertical="center" wrapText="1" shrinkToFit="1"/>
    </xf>
    <xf numFmtId="38" fontId="1" fillId="0" borderId="14" xfId="43" applyFont="1" applyFill="1" applyBorder="1" applyAlignment="1">
      <alignment vertical="center" shrinkToFit="1"/>
    </xf>
    <xf numFmtId="176" fontId="23" fillId="0" borderId="15" xfId="43" applyNumberFormat="1" applyFont="1" applyBorder="1" applyAlignment="1">
      <alignment horizontal="center" vertical="center" wrapText="1" shrinkToFit="1"/>
    </xf>
    <xf numFmtId="176" fontId="23" fillId="0" borderId="16" xfId="43" applyNumberFormat="1" applyFont="1" applyBorder="1" applyAlignment="1">
      <alignment horizontal="center" vertical="center" shrinkToFit="1"/>
    </xf>
    <xf numFmtId="176" fontId="23" fillId="0" borderId="14" xfId="43" applyNumberFormat="1" applyFont="1" applyFill="1" applyBorder="1" applyAlignment="1">
      <alignment horizontal="center"/>
    </xf>
    <xf numFmtId="176" fontId="23" fillId="0" borderId="17" xfId="43" applyNumberFormat="1" applyFont="1" applyFill="1" applyBorder="1" applyAlignment="1">
      <alignment horizontal="center"/>
    </xf>
    <xf numFmtId="176" fontId="23" fillId="0" borderId="18" xfId="43" applyNumberFormat="1" applyFont="1" applyFill="1" applyBorder="1" applyAlignment="1">
      <alignment horizontal="center"/>
    </xf>
    <xf numFmtId="176" fontId="23" fillId="0" borderId="19" xfId="43" applyNumberFormat="1" applyFont="1" applyFill="1" applyBorder="1" applyAlignment="1">
      <alignment horizontal="center"/>
    </xf>
    <xf numFmtId="176" fontId="23" fillId="0" borderId="20" xfId="43" applyNumberFormat="1" applyFont="1" applyFill="1" applyBorder="1" applyAlignment="1">
      <alignment horizontal="center" vertical="center"/>
    </xf>
    <xf numFmtId="176" fontId="23" fillId="0" borderId="21" xfId="43" applyNumberFormat="1" applyFont="1" applyFill="1" applyBorder="1" applyAlignment="1">
      <alignment horizontal="center" vertical="center"/>
    </xf>
    <xf numFmtId="176" fontId="23" fillId="0" borderId="22" xfId="43" applyNumberFormat="1" applyFont="1" applyFill="1" applyBorder="1" applyAlignment="1">
      <alignment horizontal="center" vertical="center" wrapText="1"/>
    </xf>
    <xf numFmtId="176" fontId="23" fillId="0" borderId="14" xfId="43" applyNumberFormat="1" applyFont="1" applyFill="1" applyBorder="1" applyAlignment="1">
      <alignment horizontal="center" vertical="center" wrapText="1"/>
    </xf>
    <xf numFmtId="176" fontId="23" fillId="0" borderId="17" xfId="43" applyNumberFormat="1" applyFont="1" applyFill="1" applyBorder="1" applyAlignment="1">
      <alignment horizontal="center" vertical="center" wrapText="1"/>
    </xf>
    <xf numFmtId="176" fontId="24" fillId="0" borderId="23" xfId="43" applyNumberFormat="1" applyFont="1" applyFill="1" applyBorder="1" applyAlignment="1">
      <alignment horizontal="center" vertical="center" wrapText="1"/>
    </xf>
    <xf numFmtId="176" fontId="23" fillId="0" borderId="24" xfId="43" applyNumberFormat="1" applyFont="1" applyFill="1" applyBorder="1" applyAlignment="1">
      <alignment horizontal="center" vertical="center" wrapText="1"/>
    </xf>
    <xf numFmtId="176" fontId="23" fillId="0" borderId="25" xfId="43" applyNumberFormat="1" applyFont="1" applyFill="1" applyBorder="1" applyAlignment="1">
      <alignment horizontal="center" vertical="center" wrapText="1"/>
    </xf>
    <xf numFmtId="38" fontId="23" fillId="0" borderId="0" xfId="43" applyFont="1" applyFill="1" applyBorder="1" applyAlignment="1">
      <alignment horizontal="left" vertical="top" wrapText="1"/>
    </xf>
    <xf numFmtId="0" fontId="24" fillId="0" borderId="0" xfId="0" applyFont="1" applyAlignment="1">
      <alignment horizontal="left" vertical="top" wrapText="1"/>
    </xf>
    <xf numFmtId="38" fontId="18" fillId="0" borderId="26" xfId="43" applyFont="1" applyBorder="1" applyAlignment="1">
      <alignment horizontal="left" vertical="center"/>
    </xf>
    <xf numFmtId="38" fontId="18" fillId="0" borderId="27" xfId="43" applyFont="1" applyBorder="1" applyAlignment="1">
      <alignment horizontal="left" vertical="center" wrapText="1"/>
    </xf>
    <xf numFmtId="38" fontId="18" fillId="0" borderId="27" xfId="43" applyFont="1" applyBorder="1" applyAlignment="1">
      <alignment horizontal="left" vertical="center"/>
    </xf>
    <xf numFmtId="38" fontId="18" fillId="0" borderId="28" xfId="43" applyFont="1" applyBorder="1" applyAlignment="1">
      <alignment horizontal="left" vertical="center"/>
    </xf>
    <xf numFmtId="38" fontId="25" fillId="0" borderId="0" xfId="43" applyFont="1" applyFill="1">
      <alignment vertical="center"/>
    </xf>
    <xf numFmtId="38" fontId="18" fillId="0" borderId="0" xfId="43" applyFont="1" applyFill="1">
      <alignment vertical="center"/>
    </xf>
    <xf numFmtId="38" fontId="26" fillId="0" borderId="0" xfId="43" applyFont="1" applyFill="1">
      <alignment vertical="center"/>
    </xf>
    <xf numFmtId="38" fontId="1" fillId="24" borderId="29" xfId="43" applyFont="1" applyFill="1" applyBorder="1" applyAlignment="1" applyProtection="1">
      <alignment horizontal="center" vertical="center" shrinkToFit="1"/>
      <protection locked="0"/>
    </xf>
    <xf numFmtId="38" fontId="1" fillId="24" borderId="13" xfId="43" applyFont="1" applyFill="1" applyBorder="1" applyAlignment="1" applyProtection="1">
      <alignment horizontal="center" vertical="center"/>
      <protection locked="0"/>
    </xf>
    <xf numFmtId="176" fontId="1" fillId="0" borderId="16" xfId="43" applyNumberFormat="1" applyFont="1" applyBorder="1" applyAlignment="1">
      <alignment horizontal="center" wrapText="1"/>
    </xf>
    <xf numFmtId="176" fontId="21" fillId="0" borderId="30" xfId="43" applyNumberFormat="1" applyFont="1" applyFill="1" applyBorder="1" applyAlignment="1" applyProtection="1">
      <alignment horizontal="center"/>
      <protection locked="0"/>
    </xf>
    <xf numFmtId="176" fontId="23" fillId="25" borderId="30" xfId="43" applyNumberFormat="1" applyFont="1" applyFill="1" applyBorder="1" applyAlignment="1" applyProtection="1">
      <protection locked="0"/>
    </xf>
    <xf numFmtId="176" fontId="23" fillId="25" borderId="31" xfId="43" applyNumberFormat="1" applyFont="1" applyFill="1" applyBorder="1" applyAlignment="1" applyProtection="1">
      <protection locked="0"/>
    </xf>
    <xf numFmtId="176" fontId="23" fillId="25" borderId="32" xfId="43" applyNumberFormat="1" applyFont="1" applyFill="1" applyBorder="1" applyAlignment="1" applyProtection="1">
      <protection locked="0"/>
    </xf>
    <xf numFmtId="176" fontId="23" fillId="25" borderId="33" xfId="43" applyNumberFormat="1" applyFont="1" applyFill="1" applyBorder="1" applyAlignment="1" applyProtection="1">
      <protection locked="0"/>
    </xf>
    <xf numFmtId="176" fontId="23" fillId="0" borderId="34" xfId="43" applyNumberFormat="1" applyFont="1" applyFill="1" applyBorder="1" applyAlignment="1"/>
    <xf numFmtId="176" fontId="23" fillId="0" borderId="35" xfId="43" applyNumberFormat="1" applyFont="1" applyBorder="1" applyAlignment="1"/>
    <xf numFmtId="176" fontId="23" fillId="25" borderId="36" xfId="43" applyNumberFormat="1" applyFont="1" applyFill="1" applyBorder="1" applyAlignment="1" applyProtection="1">
      <protection locked="0"/>
    </xf>
    <xf numFmtId="176" fontId="23" fillId="0" borderId="37" xfId="43" applyNumberFormat="1" applyFont="1" applyFill="1" applyBorder="1" applyAlignment="1" applyProtection="1">
      <protection locked="0"/>
    </xf>
    <xf numFmtId="176" fontId="23" fillId="25" borderId="38" xfId="43" applyNumberFormat="1" applyFont="1" applyFill="1" applyBorder="1" applyAlignment="1" applyProtection="1">
      <protection locked="0"/>
    </xf>
    <xf numFmtId="176" fontId="23" fillId="0" borderId="39" xfId="43" applyNumberFormat="1" applyFont="1" applyFill="1" applyBorder="1" applyAlignment="1">
      <alignment horizontal="center" vertical="center" wrapText="1"/>
    </xf>
    <xf numFmtId="176" fontId="23" fillId="0" borderId="40" xfId="43" applyNumberFormat="1" applyFont="1" applyFill="1" applyBorder="1" applyAlignment="1">
      <alignment horizontal="center" vertical="center" wrapText="1"/>
    </xf>
    <xf numFmtId="176" fontId="23" fillId="0" borderId="41" xfId="43" applyNumberFormat="1" applyFont="1" applyFill="1" applyBorder="1" applyAlignment="1">
      <alignment horizontal="center" vertical="center" wrapText="1"/>
    </xf>
    <xf numFmtId="38" fontId="18" fillId="0" borderId="42" xfId="43" applyFont="1" applyBorder="1" applyAlignment="1">
      <alignment horizontal="left" vertical="center"/>
    </xf>
    <xf numFmtId="38" fontId="18" fillId="0" borderId="43" xfId="43" applyFont="1" applyBorder="1" applyAlignment="1">
      <alignment horizontal="left" vertical="center" wrapText="1"/>
    </xf>
    <xf numFmtId="38" fontId="18" fillId="0" borderId="43" xfId="43" applyFont="1" applyBorder="1" applyAlignment="1">
      <alignment horizontal="left" vertical="center"/>
    </xf>
    <xf numFmtId="38" fontId="18" fillId="0" borderId="44" xfId="43" applyFont="1" applyBorder="1" applyAlignment="1">
      <alignment horizontal="left" vertical="center"/>
    </xf>
    <xf numFmtId="38" fontId="1" fillId="24" borderId="45" xfId="43" applyFont="1" applyFill="1" applyBorder="1" applyAlignment="1" applyProtection="1">
      <alignment horizontal="center" vertical="center" shrinkToFit="1"/>
      <protection locked="0"/>
    </xf>
    <xf numFmtId="38" fontId="1" fillId="24" borderId="43" xfId="43" applyFont="1" applyFill="1" applyBorder="1" applyAlignment="1" applyProtection="1">
      <alignment horizontal="center" vertical="center"/>
      <protection locked="0"/>
    </xf>
    <xf numFmtId="176" fontId="1" fillId="0" borderId="39" xfId="43" applyNumberFormat="1" applyFont="1" applyBorder="1" applyAlignment="1">
      <alignment horizontal="center" wrapText="1"/>
    </xf>
    <xf numFmtId="176" fontId="21" fillId="0" borderId="46" xfId="43" applyNumberFormat="1" applyFont="1" applyFill="1" applyBorder="1" applyAlignment="1" applyProtection="1">
      <alignment horizontal="center"/>
      <protection locked="0"/>
    </xf>
    <xf numFmtId="176" fontId="23" fillId="25" borderId="46" xfId="43" applyNumberFormat="1" applyFont="1" applyFill="1" applyBorder="1" applyAlignment="1" applyProtection="1">
      <protection locked="0"/>
    </xf>
    <xf numFmtId="176" fontId="23" fillId="25" borderId="47" xfId="43" applyNumberFormat="1" applyFont="1" applyFill="1" applyBorder="1" applyAlignment="1" applyProtection="1">
      <protection locked="0"/>
    </xf>
    <xf numFmtId="176" fontId="23" fillId="25" borderId="48" xfId="43" applyNumberFormat="1" applyFont="1" applyFill="1" applyBorder="1" applyAlignment="1" applyProtection="1">
      <protection locked="0"/>
    </xf>
    <xf numFmtId="176" fontId="23" fillId="25" borderId="49" xfId="43" applyNumberFormat="1" applyFont="1" applyFill="1" applyBorder="1" applyAlignment="1" applyProtection="1">
      <protection locked="0"/>
    </xf>
    <xf numFmtId="176" fontId="23" fillId="0" borderId="50" xfId="43" applyNumberFormat="1" applyFont="1" applyFill="1" applyBorder="1" applyAlignment="1"/>
    <xf numFmtId="176" fontId="23" fillId="0" borderId="15" xfId="43" applyNumberFormat="1" applyFont="1" applyBorder="1" applyAlignment="1"/>
    <xf numFmtId="176" fontId="23" fillId="25" borderId="51" xfId="43" applyNumberFormat="1" applyFont="1" applyFill="1" applyBorder="1" applyAlignment="1" applyProtection="1">
      <protection locked="0"/>
    </xf>
    <xf numFmtId="176" fontId="23" fillId="0" borderId="41" xfId="43" applyNumberFormat="1" applyFont="1" applyFill="1" applyBorder="1" applyAlignment="1" applyProtection="1">
      <protection locked="0"/>
    </xf>
    <xf numFmtId="176" fontId="23" fillId="25" borderId="52" xfId="43" applyNumberFormat="1" applyFont="1" applyFill="1" applyBorder="1" applyAlignment="1" applyProtection="1">
      <protection locked="0"/>
    </xf>
    <xf numFmtId="38" fontId="25" fillId="0" borderId="0" xfId="43" applyFont="1" applyFill="1" applyAlignment="1">
      <alignment vertical="center" shrinkToFit="1"/>
    </xf>
    <xf numFmtId="38" fontId="1" fillId="0" borderId="29" xfId="43" applyFont="1" applyFill="1" applyBorder="1" applyAlignment="1">
      <alignment vertical="center" shrinkToFit="1"/>
    </xf>
    <xf numFmtId="38" fontId="1" fillId="24" borderId="53" xfId="43" applyFont="1" applyFill="1" applyBorder="1" applyAlignment="1" applyProtection="1">
      <alignment horizontal="center" vertical="center"/>
      <protection locked="0"/>
    </xf>
    <xf numFmtId="176" fontId="21" fillId="0" borderId="54" xfId="43" applyNumberFormat="1" applyFont="1" applyFill="1" applyBorder="1" applyAlignment="1" applyProtection="1">
      <alignment horizontal="center"/>
      <protection locked="0"/>
    </xf>
    <xf numFmtId="176" fontId="23" fillId="25" borderId="54" xfId="43" applyNumberFormat="1" applyFont="1" applyFill="1" applyBorder="1" applyAlignment="1" applyProtection="1">
      <protection locked="0"/>
    </xf>
    <xf numFmtId="176" fontId="23" fillId="25" borderId="55" xfId="43" applyNumberFormat="1" applyFont="1" applyFill="1" applyBorder="1" applyAlignment="1" applyProtection="1">
      <protection locked="0"/>
    </xf>
    <xf numFmtId="176" fontId="23" fillId="25" borderId="56" xfId="43" applyNumberFormat="1" applyFont="1" applyFill="1" applyBorder="1" applyAlignment="1" applyProtection="1">
      <protection locked="0"/>
    </xf>
    <xf numFmtId="176" fontId="23" fillId="25" borderId="57" xfId="43" applyNumberFormat="1" applyFont="1" applyFill="1" applyBorder="1" applyAlignment="1" applyProtection="1">
      <protection locked="0"/>
    </xf>
    <xf numFmtId="176" fontId="23" fillId="0" borderId="58" xfId="43" applyNumberFormat="1" applyFont="1" applyFill="1" applyBorder="1" applyAlignment="1"/>
    <xf numFmtId="176" fontId="23" fillId="0" borderId="59" xfId="43" applyNumberFormat="1" applyFont="1" applyBorder="1" applyAlignment="1"/>
    <xf numFmtId="176" fontId="23" fillId="25" borderId="60" xfId="43" applyNumberFormat="1" applyFont="1" applyFill="1" applyBorder="1" applyAlignment="1" applyProtection="1">
      <protection locked="0"/>
    </xf>
    <xf numFmtId="176" fontId="23" fillId="0" borderId="61" xfId="43" applyNumberFormat="1" applyFont="1" applyFill="1" applyBorder="1" applyAlignment="1" applyProtection="1">
      <protection locked="0"/>
    </xf>
    <xf numFmtId="176" fontId="23" fillId="0" borderId="62" xfId="43" applyNumberFormat="1" applyFont="1" applyFill="1" applyBorder="1" applyAlignment="1">
      <alignment horizontal="center" vertical="center" wrapText="1"/>
    </xf>
    <xf numFmtId="176" fontId="23" fillId="0" borderId="63" xfId="43" applyNumberFormat="1" applyFont="1" applyFill="1" applyBorder="1" applyAlignment="1">
      <alignment horizontal="center" vertical="center" wrapText="1"/>
    </xf>
    <xf numFmtId="38" fontId="18" fillId="0" borderId="0" xfId="43" applyFont="1" applyFill="1" applyAlignment="1">
      <alignment vertical="center" shrinkToFit="1"/>
    </xf>
    <xf numFmtId="38" fontId="1" fillId="24" borderId="13" xfId="43" applyFont="1" applyFill="1" applyBorder="1" applyAlignment="1" applyProtection="1">
      <alignment horizontal="left" vertical="center" wrapText="1"/>
      <protection locked="0"/>
    </xf>
    <xf numFmtId="38" fontId="1" fillId="24" borderId="13" xfId="43" applyFont="1" applyFill="1" applyBorder="1" applyAlignment="1" applyProtection="1">
      <alignment horizontal="center" vertical="center" wrapText="1"/>
      <protection locked="0"/>
    </xf>
    <xf numFmtId="176" fontId="21" fillId="0" borderId="62" xfId="43" applyNumberFormat="1" applyFont="1" applyFill="1" applyBorder="1" applyAlignment="1" applyProtection="1">
      <alignment horizontal="center"/>
      <protection locked="0"/>
    </xf>
    <xf numFmtId="176" fontId="23" fillId="25" borderId="63" xfId="43" applyNumberFormat="1" applyFont="1" applyFill="1" applyBorder="1" applyAlignment="1" applyProtection="1">
      <protection locked="0"/>
    </xf>
    <xf numFmtId="176" fontId="23" fillId="25" borderId="64" xfId="43" applyNumberFormat="1" applyFont="1" applyFill="1" applyBorder="1" applyAlignment="1" applyProtection="1">
      <protection locked="0"/>
    </xf>
    <xf numFmtId="176" fontId="23" fillId="25" borderId="65" xfId="43" applyNumberFormat="1" applyFont="1" applyFill="1" applyBorder="1" applyAlignment="1" applyProtection="1">
      <protection locked="0"/>
    </xf>
    <xf numFmtId="176" fontId="23" fillId="25" borderId="66" xfId="43" applyNumberFormat="1" applyFont="1" applyFill="1" applyBorder="1" applyAlignment="1" applyProtection="1">
      <protection locked="0"/>
    </xf>
    <xf numFmtId="176" fontId="23" fillId="0" borderId="67" xfId="43" applyNumberFormat="1" applyFont="1" applyFill="1" applyBorder="1" applyAlignment="1"/>
    <xf numFmtId="176" fontId="23" fillId="0" borderId="11" xfId="43" applyNumberFormat="1" applyFont="1" applyBorder="1" applyAlignment="1"/>
    <xf numFmtId="176" fontId="23" fillId="25" borderId="68" xfId="43" applyNumberFormat="1" applyFont="1" applyFill="1" applyBorder="1" applyAlignment="1" applyProtection="1">
      <protection locked="0"/>
    </xf>
    <xf numFmtId="176" fontId="23" fillId="26" borderId="46" xfId="43" applyNumberFormat="1" applyFont="1" applyFill="1" applyBorder="1" applyAlignment="1" applyProtection="1">
      <protection locked="0"/>
    </xf>
    <xf numFmtId="176" fontId="23" fillId="26" borderId="41" xfId="43" applyNumberFormat="1" applyFont="1" applyFill="1" applyBorder="1" applyAlignment="1" applyProtection="1">
      <alignment horizontal="center" vertical="center"/>
      <protection locked="0"/>
    </xf>
    <xf numFmtId="38" fontId="18" fillId="0" borderId="67" xfId="43" applyFont="1" applyBorder="1" applyAlignment="1">
      <alignment horizontal="left" vertical="center"/>
    </xf>
    <xf numFmtId="38" fontId="18" fillId="0" borderId="45" xfId="43" applyFont="1" applyBorder="1" applyAlignment="1">
      <alignment horizontal="left" vertical="center" wrapText="1"/>
    </xf>
    <xf numFmtId="38" fontId="18" fillId="0" borderId="45" xfId="43" applyFont="1" applyBorder="1" applyAlignment="1">
      <alignment horizontal="left" vertical="center"/>
    </xf>
    <xf numFmtId="38" fontId="18" fillId="0" borderId="69" xfId="43" applyFont="1" applyBorder="1" applyAlignment="1">
      <alignment horizontal="left" vertical="center"/>
    </xf>
    <xf numFmtId="38" fontId="27" fillId="0" borderId="0" xfId="43" applyFont="1" applyFill="1">
      <alignment vertical="center"/>
    </xf>
    <xf numFmtId="38" fontId="20" fillId="0" borderId="70" xfId="43" applyFont="1" applyBorder="1" applyAlignment="1">
      <alignment horizontal="center" vertical="center" shrinkToFit="1"/>
    </xf>
    <xf numFmtId="38" fontId="1" fillId="24" borderId="43" xfId="43" applyFont="1" applyFill="1" applyBorder="1" applyAlignment="1" applyProtection="1">
      <alignment horizontal="left" vertical="center" wrapText="1"/>
      <protection locked="0"/>
    </xf>
    <xf numFmtId="38" fontId="1" fillId="24" borderId="43" xfId="43" applyFont="1" applyFill="1" applyBorder="1" applyAlignment="1" applyProtection="1">
      <alignment horizontal="center" vertical="center" wrapText="1"/>
      <protection locked="0"/>
    </xf>
    <xf numFmtId="176" fontId="21" fillId="0" borderId="71" xfId="43" applyNumberFormat="1" applyFont="1" applyFill="1" applyBorder="1" applyAlignment="1" applyProtection="1">
      <alignment horizontal="center"/>
      <protection locked="0"/>
    </xf>
    <xf numFmtId="177" fontId="18" fillId="0" borderId="20" xfId="43" applyNumberFormat="1" applyFont="1" applyBorder="1">
      <alignment vertical="center"/>
    </xf>
    <xf numFmtId="38" fontId="18" fillId="0" borderId="43" xfId="43" applyNumberFormat="1" applyFont="1" applyBorder="1">
      <alignment vertical="center"/>
    </xf>
    <xf numFmtId="38" fontId="18" fillId="0" borderId="29" xfId="43" applyNumberFormat="1" applyFont="1" applyBorder="1">
      <alignment vertical="center"/>
    </xf>
    <xf numFmtId="177" fontId="18" fillId="0" borderId="29" xfId="43" applyNumberFormat="1" applyFont="1" applyBorder="1">
      <alignment vertical="center"/>
    </xf>
    <xf numFmtId="177" fontId="18" fillId="25" borderId="29" xfId="43" applyNumberFormat="1" applyFont="1" applyFill="1" applyBorder="1" applyProtection="1">
      <alignment vertical="center"/>
      <protection locked="0"/>
    </xf>
    <xf numFmtId="177" fontId="18" fillId="0" borderId="44" xfId="43" applyNumberFormat="1" applyFont="1" applyBorder="1" applyAlignment="1">
      <alignment vertical="center" shrinkToFit="1"/>
    </xf>
    <xf numFmtId="38" fontId="18" fillId="0" borderId="0" xfId="43" applyFont="1" applyFill="1" applyAlignment="1">
      <alignment vertical="center" wrapText="1"/>
    </xf>
    <xf numFmtId="38" fontId="18" fillId="0" borderId="44" xfId="43" applyFont="1" applyBorder="1" applyAlignment="1">
      <alignment horizontal="center" vertical="center"/>
    </xf>
    <xf numFmtId="177" fontId="18" fillId="0" borderId="0" xfId="43" applyNumberFormat="1" applyFont="1" applyFill="1" applyAlignment="1">
      <alignment vertical="center" shrinkToFit="1"/>
    </xf>
    <xf numFmtId="177" fontId="18" fillId="0" borderId="0" xfId="43" applyNumberFormat="1" applyFont="1" applyFill="1">
      <alignment vertical="center"/>
    </xf>
    <xf numFmtId="38" fontId="18" fillId="0" borderId="0" xfId="43" applyFont="1" applyFill="1" applyAlignment="1">
      <alignment horizontal="center" vertical="center"/>
    </xf>
    <xf numFmtId="38" fontId="20" fillId="0" borderId="13" xfId="43" applyFont="1" applyBorder="1" applyAlignment="1">
      <alignment horizontal="center" vertical="center" shrinkToFit="1"/>
    </xf>
    <xf numFmtId="38" fontId="1" fillId="24" borderId="53" xfId="43" applyFont="1" applyFill="1" applyBorder="1" applyAlignment="1" applyProtection="1">
      <alignment horizontal="left" vertical="center" wrapText="1"/>
      <protection locked="0"/>
    </xf>
    <xf numFmtId="38" fontId="18" fillId="0" borderId="44" xfId="43" applyFont="1" applyBorder="1" applyAlignment="1">
      <alignment vertical="center"/>
    </xf>
    <xf numFmtId="38" fontId="18" fillId="0" borderId="0" xfId="43" applyFont="1" applyFill="1" applyAlignment="1">
      <alignment horizontal="left" vertical="center"/>
    </xf>
    <xf numFmtId="38" fontId="20" fillId="0" borderId="43" xfId="43" applyFont="1" applyBorder="1" applyAlignment="1">
      <alignment horizontal="center" vertical="center" shrinkToFit="1"/>
    </xf>
    <xf numFmtId="176" fontId="1" fillId="0" borderId="0" xfId="43" applyNumberFormat="1" applyFont="1" applyFill="1" applyBorder="1" applyAlignment="1">
      <alignment horizontal="center"/>
    </xf>
    <xf numFmtId="38" fontId="18" fillId="0" borderId="72" xfId="43" applyFont="1" applyBorder="1" applyAlignment="1">
      <alignment horizontal="left" vertical="center"/>
    </xf>
    <xf numFmtId="38" fontId="18" fillId="0" borderId="73" xfId="43" applyFont="1" applyBorder="1" applyAlignment="1">
      <alignment horizontal="left" vertical="center"/>
    </xf>
    <xf numFmtId="38" fontId="18" fillId="0" borderId="74" xfId="43" applyFont="1" applyBorder="1" applyAlignment="1">
      <alignment vertical="center"/>
    </xf>
    <xf numFmtId="38" fontId="24" fillId="0" borderId="0" xfId="43" applyFont="1">
      <alignment vertical="center"/>
    </xf>
    <xf numFmtId="38" fontId="20" fillId="0" borderId="53" xfId="43" applyFont="1" applyBorder="1" applyAlignment="1">
      <alignment horizontal="center" vertical="center" shrinkToFit="1"/>
    </xf>
    <xf numFmtId="38" fontId="1" fillId="0" borderId="0" xfId="43" applyFont="1" applyFill="1" applyBorder="1" applyAlignment="1">
      <alignment horizontal="center" vertical="center" shrinkToFit="1"/>
    </xf>
    <xf numFmtId="38" fontId="1" fillId="26" borderId="0" xfId="43" applyFont="1" applyFill="1" applyBorder="1" applyAlignment="1" applyProtection="1">
      <alignment horizontal="center" vertical="center"/>
      <protection locked="0"/>
    </xf>
    <xf numFmtId="38" fontId="28" fillId="0" borderId="0" xfId="43" applyFont="1" applyBorder="1" applyAlignment="1">
      <alignment vertical="center" wrapText="1"/>
    </xf>
    <xf numFmtId="177" fontId="18" fillId="26" borderId="0" xfId="43" applyNumberFormat="1" applyFont="1" applyFill="1" applyBorder="1" applyAlignment="1" applyProtection="1">
      <alignment horizontal="center" vertical="center"/>
      <protection locked="0"/>
    </xf>
    <xf numFmtId="38" fontId="1" fillId="0" borderId="18" xfId="43" applyFont="1" applyBorder="1" applyAlignment="1">
      <alignment horizontal="center" vertical="center" shrinkToFit="1"/>
    </xf>
    <xf numFmtId="38" fontId="1" fillId="25" borderId="75" xfId="43" applyFont="1" applyFill="1" applyBorder="1" applyAlignment="1" applyProtection="1">
      <alignment horizontal="center" vertical="center"/>
      <protection locked="0"/>
    </xf>
    <xf numFmtId="38" fontId="1" fillId="24" borderId="53" xfId="43" applyFont="1" applyFill="1" applyBorder="1" applyAlignment="1" applyProtection="1">
      <alignment horizontal="center" vertical="center" wrapText="1"/>
      <protection locked="0"/>
    </xf>
    <xf numFmtId="176" fontId="1" fillId="0" borderId="62" xfId="43" applyNumberFormat="1" applyFont="1" applyBorder="1" applyAlignment="1">
      <alignment horizontal="center" wrapText="1"/>
    </xf>
    <xf numFmtId="176" fontId="23" fillId="25" borderId="76" xfId="43" applyNumberFormat="1" applyFont="1" applyFill="1" applyBorder="1" applyAlignment="1" applyProtection="1">
      <protection locked="0"/>
    </xf>
    <xf numFmtId="176" fontId="23" fillId="26" borderId="77" xfId="43" applyNumberFormat="1" applyFont="1" applyFill="1" applyBorder="1" applyAlignment="1" applyProtection="1">
      <protection locked="0"/>
    </xf>
    <xf numFmtId="176" fontId="23" fillId="26" borderId="78" xfId="43" applyNumberFormat="1" applyFont="1" applyFill="1" applyBorder="1" applyAlignment="1" applyProtection="1">
      <alignment horizontal="center" vertical="center"/>
      <protection locked="0"/>
    </xf>
    <xf numFmtId="38" fontId="1" fillId="0" borderId="79" xfId="43" applyFont="1" applyBorder="1" applyAlignment="1">
      <alignment horizontal="center" vertical="center" shrinkToFit="1"/>
    </xf>
    <xf numFmtId="38" fontId="1" fillId="25" borderId="80" xfId="43" applyFont="1" applyFill="1" applyBorder="1" applyAlignment="1" applyProtection="1">
      <alignment horizontal="center" vertical="center"/>
      <protection locked="0"/>
    </xf>
    <xf numFmtId="176" fontId="21" fillId="0" borderId="47" xfId="43" applyNumberFormat="1" applyFont="1" applyFill="1" applyBorder="1" applyAlignment="1">
      <alignment horizontal="center" wrapText="1"/>
    </xf>
    <xf numFmtId="176" fontId="21" fillId="0" borderId="71" xfId="43" applyNumberFormat="1" applyFont="1" applyFill="1" applyBorder="1" applyAlignment="1">
      <alignment horizontal="center"/>
    </xf>
    <xf numFmtId="176" fontId="23" fillId="0" borderId="46" xfId="43" applyNumberFormat="1" applyFont="1" applyFill="1" applyBorder="1" applyAlignment="1">
      <alignment shrinkToFit="1"/>
    </xf>
    <xf numFmtId="176" fontId="23" fillId="0" borderId="47" xfId="43" applyNumberFormat="1" applyFont="1" applyFill="1" applyBorder="1" applyAlignment="1">
      <alignment shrinkToFit="1"/>
    </xf>
    <xf numFmtId="176" fontId="23" fillId="0" borderId="48" xfId="43" applyNumberFormat="1" applyFont="1" applyFill="1" applyBorder="1" applyAlignment="1">
      <alignment shrinkToFit="1"/>
    </xf>
    <xf numFmtId="176" fontId="23" fillId="0" borderId="49" xfId="43" applyNumberFormat="1" applyFont="1" applyFill="1" applyBorder="1" applyAlignment="1">
      <alignment shrinkToFit="1"/>
    </xf>
    <xf numFmtId="176" fontId="23" fillId="0" borderId="50" xfId="43" applyNumberFormat="1" applyFont="1" applyFill="1" applyBorder="1" applyAlignment="1">
      <alignment horizontal="right" shrinkToFit="1"/>
    </xf>
    <xf numFmtId="176" fontId="23" fillId="0" borderId="15" xfId="43" applyNumberFormat="1" applyFont="1" applyBorder="1" applyAlignment="1">
      <alignment shrinkToFit="1"/>
    </xf>
    <xf numFmtId="176" fontId="23" fillId="0" borderId="81" xfId="43" applyNumberFormat="1" applyFont="1" applyBorder="1" applyAlignment="1"/>
    <xf numFmtId="176" fontId="23" fillId="0" borderId="0" xfId="43" applyNumberFormat="1" applyFont="1" applyBorder="1" applyAlignment="1"/>
    <xf numFmtId="38" fontId="1" fillId="0" borderId="82" xfId="43" applyFont="1" applyBorder="1" applyAlignment="1">
      <alignment horizontal="center" vertical="center" shrinkToFit="1"/>
    </xf>
    <xf numFmtId="38" fontId="1" fillId="0" borderId="83" xfId="43" applyFont="1" applyBorder="1">
      <alignment vertical="center"/>
    </xf>
    <xf numFmtId="176" fontId="21" fillId="0" borderId="47" xfId="43" applyNumberFormat="1" applyFont="1" applyBorder="1" applyAlignment="1">
      <alignment horizontal="center" vertical="center"/>
    </xf>
    <xf numFmtId="176" fontId="21" fillId="0" borderId="71" xfId="43" applyNumberFormat="1" applyFont="1" applyBorder="1" applyAlignment="1">
      <alignment horizontal="center" vertical="center"/>
    </xf>
    <xf numFmtId="176" fontId="23" fillId="0" borderId="84" xfId="43" applyNumberFormat="1" applyFont="1" applyBorder="1" applyAlignment="1">
      <alignment shrinkToFit="1"/>
    </xf>
    <xf numFmtId="176" fontId="23" fillId="0" borderId="85" xfId="43" applyNumberFormat="1" applyFont="1" applyBorder="1" applyAlignment="1">
      <alignment shrinkToFit="1"/>
    </xf>
    <xf numFmtId="176" fontId="23" fillId="0" borderId="86" xfId="43" applyNumberFormat="1" applyFont="1" applyBorder="1" applyAlignment="1"/>
    <xf numFmtId="176" fontId="23" fillId="0" borderId="0" xfId="43" applyNumberFormat="1" applyFont="1" applyAlignment="1">
      <alignment shrinkToFit="1"/>
    </xf>
    <xf numFmtId="176" fontId="1" fillId="0" borderId="0" xfId="43" applyNumberFormat="1" applyFont="1" applyAlignment="1">
      <alignment horizontal="center" shrinkToFit="1"/>
    </xf>
    <xf numFmtId="176" fontId="1" fillId="0" borderId="0" xfId="43" applyNumberFormat="1" applyFont="1" applyAlignment="1">
      <alignment horizontal="left"/>
    </xf>
    <xf numFmtId="176" fontId="1" fillId="0" borderId="0" xfId="43" applyNumberFormat="1" applyFont="1" applyAlignment="1">
      <alignment shrinkToFit="1"/>
    </xf>
    <xf numFmtId="176" fontId="1" fillId="0" borderId="0" xfId="43" applyNumberFormat="1" applyFont="1" applyAlignment="1">
      <alignment wrapText="1"/>
    </xf>
    <xf numFmtId="176" fontId="21" fillId="27" borderId="0" xfId="43" applyNumberFormat="1" applyFont="1" applyFill="1" applyBorder="1" applyAlignment="1" applyProtection="1">
      <protection locked="0"/>
    </xf>
    <xf numFmtId="38" fontId="0" fillId="0" borderId="0" xfId="43" applyFont="1" applyBorder="1">
      <alignment vertical="center"/>
    </xf>
    <xf numFmtId="176" fontId="0" fillId="0" borderId="0" xfId="43" applyNumberFormat="1" applyFont="1" applyAlignment="1"/>
    <xf numFmtId="38" fontId="29" fillId="0" borderId="10" xfId="43" applyFont="1" applyBorder="1" applyAlignment="1">
      <alignment horizontal="center" vertical="center" shrinkToFit="1"/>
    </xf>
    <xf numFmtId="176" fontId="30" fillId="0" borderId="0" xfId="43" applyNumberFormat="1" applyFont="1" applyBorder="1" applyAlignment="1"/>
    <xf numFmtId="176" fontId="30" fillId="0" borderId="11" xfId="43" applyNumberFormat="1" applyFont="1" applyBorder="1" applyAlignment="1"/>
    <xf numFmtId="38" fontId="30" fillId="0" borderId="0" xfId="43" applyFont="1" applyBorder="1">
      <alignment vertical="center"/>
    </xf>
    <xf numFmtId="38" fontId="29" fillId="0" borderId="12" xfId="43" applyFont="1" applyBorder="1" applyAlignment="1">
      <alignment horizontal="center" vertical="center" shrinkToFit="1"/>
    </xf>
    <xf numFmtId="38" fontId="29" fillId="0" borderId="0" xfId="43" applyFont="1">
      <alignment vertical="center"/>
    </xf>
    <xf numFmtId="38" fontId="31" fillId="0" borderId="0" xfId="43" applyFont="1">
      <alignment vertical="center"/>
    </xf>
    <xf numFmtId="38" fontId="0" fillId="0" borderId="13" xfId="43" applyFont="1" applyFill="1" applyBorder="1" applyAlignment="1">
      <alignment horizontal="center" vertical="center" wrapText="1" shrinkToFit="1"/>
    </xf>
    <xf numFmtId="38" fontId="0" fillId="0" borderId="14" xfId="43" applyFont="1" applyFill="1" applyBorder="1" applyAlignment="1">
      <alignment vertical="center" shrinkToFit="1"/>
    </xf>
    <xf numFmtId="176" fontId="32" fillId="0" borderId="15" xfId="43" applyNumberFormat="1" applyFont="1" applyBorder="1" applyAlignment="1">
      <alignment horizontal="center" vertical="center" wrapText="1" shrinkToFit="1"/>
    </xf>
    <xf numFmtId="176" fontId="32" fillId="0" borderId="16" xfId="43" applyNumberFormat="1" applyFont="1" applyBorder="1" applyAlignment="1">
      <alignment horizontal="center" vertical="center" shrinkToFit="1"/>
    </xf>
    <xf numFmtId="176" fontId="32" fillId="0" borderId="14" xfId="43" applyNumberFormat="1" applyFont="1" applyFill="1" applyBorder="1" applyAlignment="1">
      <alignment horizontal="center"/>
    </xf>
    <xf numFmtId="176" fontId="32" fillId="0" borderId="17" xfId="43" applyNumberFormat="1" applyFont="1" applyFill="1" applyBorder="1" applyAlignment="1">
      <alignment horizontal="center"/>
    </xf>
    <xf numFmtId="176" fontId="32" fillId="0" borderId="18" xfId="43" applyNumberFormat="1" applyFont="1" applyFill="1" applyBorder="1" applyAlignment="1">
      <alignment horizontal="center"/>
    </xf>
    <xf numFmtId="176" fontId="32" fillId="0" borderId="19" xfId="43" applyNumberFormat="1" applyFont="1" applyFill="1" applyBorder="1" applyAlignment="1">
      <alignment horizontal="center"/>
    </xf>
    <xf numFmtId="176" fontId="32" fillId="0" borderId="20" xfId="43" applyNumberFormat="1" applyFont="1" applyFill="1" applyBorder="1" applyAlignment="1">
      <alignment horizontal="center" vertical="center"/>
    </xf>
    <xf numFmtId="176" fontId="32" fillId="0" borderId="21" xfId="43" applyNumberFormat="1" applyFont="1" applyFill="1" applyBorder="1" applyAlignment="1">
      <alignment horizontal="center" vertical="center"/>
    </xf>
    <xf numFmtId="176" fontId="32" fillId="0" borderId="22" xfId="43" applyNumberFormat="1" applyFont="1" applyFill="1" applyBorder="1" applyAlignment="1">
      <alignment horizontal="center" vertical="center" wrapText="1"/>
    </xf>
    <xf numFmtId="176" fontId="32" fillId="0" borderId="14" xfId="43" applyNumberFormat="1" applyFont="1" applyFill="1" applyBorder="1" applyAlignment="1">
      <alignment horizontal="center" vertical="center" wrapText="1"/>
    </xf>
    <xf numFmtId="176" fontId="32" fillId="0" borderId="17" xfId="43" applyNumberFormat="1" applyFont="1" applyFill="1" applyBorder="1" applyAlignment="1">
      <alignment horizontal="center" vertical="center" wrapText="1"/>
    </xf>
    <xf numFmtId="176" fontId="33" fillId="0" borderId="23" xfId="43" applyNumberFormat="1" applyFont="1" applyFill="1" applyBorder="1" applyAlignment="1">
      <alignment horizontal="center" vertical="center" wrapText="1"/>
    </xf>
    <xf numFmtId="176" fontId="32" fillId="0" borderId="24" xfId="43" applyNumberFormat="1" applyFont="1" applyFill="1" applyBorder="1" applyAlignment="1">
      <alignment horizontal="center" vertical="center" wrapText="1"/>
    </xf>
    <xf numFmtId="176" fontId="32" fillId="0" borderId="25" xfId="43" applyNumberFormat="1" applyFont="1" applyFill="1" applyBorder="1" applyAlignment="1">
      <alignment horizontal="center" vertical="center" wrapText="1"/>
    </xf>
    <xf numFmtId="38" fontId="32" fillId="0" borderId="0" xfId="43" applyFont="1" applyFill="1" applyBorder="1" applyAlignment="1">
      <alignment horizontal="left" vertical="top" wrapText="1"/>
    </xf>
    <xf numFmtId="0" fontId="33" fillId="0" borderId="0" xfId="0" applyFont="1" applyAlignment="1">
      <alignment horizontal="left" vertical="top" wrapText="1"/>
    </xf>
    <xf numFmtId="38" fontId="34" fillId="0" borderId="26" xfId="43" applyFont="1" applyBorder="1" applyAlignment="1">
      <alignment horizontal="left" vertical="center"/>
    </xf>
    <xf numFmtId="38" fontId="34" fillId="0" borderId="27" xfId="43" applyFont="1" applyBorder="1" applyAlignment="1">
      <alignment horizontal="left" vertical="center" wrapText="1"/>
    </xf>
    <xf numFmtId="38" fontId="34" fillId="0" borderId="27" xfId="43" applyFont="1" applyBorder="1" applyAlignment="1">
      <alignment horizontal="left" vertical="center"/>
    </xf>
    <xf numFmtId="38" fontId="34" fillId="0" borderId="28" xfId="43" applyFont="1" applyBorder="1" applyAlignment="1">
      <alignment horizontal="left" vertical="center"/>
    </xf>
    <xf numFmtId="38" fontId="35" fillId="0" borderId="0" xfId="43" applyFont="1" applyFill="1">
      <alignment vertical="center"/>
    </xf>
    <xf numFmtId="38" fontId="34" fillId="0" borderId="0" xfId="43" applyFont="1" applyFill="1">
      <alignment vertical="center"/>
    </xf>
    <xf numFmtId="38" fontId="36" fillId="0" borderId="0" xfId="43" applyFont="1" applyFill="1">
      <alignment vertical="center"/>
    </xf>
    <xf numFmtId="38" fontId="0" fillId="24" borderId="29" xfId="43" applyFont="1" applyFill="1" applyBorder="1" applyAlignment="1" applyProtection="1">
      <alignment horizontal="center" vertical="center" shrinkToFit="1"/>
      <protection locked="0"/>
    </xf>
    <xf numFmtId="38" fontId="0" fillId="24" borderId="13" xfId="43" applyFont="1" applyFill="1" applyBorder="1" applyAlignment="1" applyProtection="1">
      <alignment horizontal="center" vertical="center"/>
      <protection locked="0"/>
    </xf>
    <xf numFmtId="176" fontId="0" fillId="0" borderId="16" xfId="43" applyNumberFormat="1" applyFont="1" applyBorder="1" applyAlignment="1">
      <alignment horizontal="center" wrapText="1"/>
    </xf>
    <xf numFmtId="176" fontId="30" fillId="0" borderId="30" xfId="43" applyNumberFormat="1" applyFont="1" applyFill="1" applyBorder="1" applyAlignment="1" applyProtection="1">
      <alignment horizontal="center"/>
      <protection locked="0"/>
    </xf>
    <xf numFmtId="176" fontId="32" fillId="25" borderId="30" xfId="43" applyNumberFormat="1" applyFont="1" applyFill="1" applyBorder="1" applyAlignment="1" applyProtection="1">
      <protection locked="0"/>
    </xf>
    <xf numFmtId="176" fontId="32" fillId="25" borderId="31" xfId="43" applyNumberFormat="1" applyFont="1" applyFill="1" applyBorder="1" applyAlignment="1" applyProtection="1">
      <protection locked="0"/>
    </xf>
    <xf numFmtId="176" fontId="32" fillId="25" borderId="32" xfId="43" applyNumberFormat="1" applyFont="1" applyFill="1" applyBorder="1" applyAlignment="1" applyProtection="1">
      <protection locked="0"/>
    </xf>
    <xf numFmtId="176" fontId="32" fillId="25" borderId="33" xfId="43" applyNumberFormat="1" applyFont="1" applyFill="1" applyBorder="1" applyAlignment="1" applyProtection="1">
      <protection locked="0"/>
    </xf>
    <xf numFmtId="176" fontId="32" fillId="0" borderId="34" xfId="43" applyNumberFormat="1" applyFont="1" applyFill="1" applyBorder="1" applyAlignment="1"/>
    <xf numFmtId="176" fontId="32" fillId="0" borderId="35" xfId="43" applyNumberFormat="1" applyFont="1" applyBorder="1" applyAlignment="1"/>
    <xf numFmtId="176" fontId="32" fillId="25" borderId="36" xfId="43" applyNumberFormat="1" applyFont="1" applyFill="1" applyBorder="1" applyAlignment="1" applyProtection="1">
      <protection locked="0"/>
    </xf>
    <xf numFmtId="176" fontId="32" fillId="0" borderId="37" xfId="43" applyNumberFormat="1" applyFont="1" applyFill="1" applyBorder="1" applyAlignment="1" applyProtection="1">
      <protection locked="0"/>
    </xf>
    <xf numFmtId="176" fontId="32" fillId="25" borderId="38" xfId="43" applyNumberFormat="1" applyFont="1" applyFill="1" applyBorder="1" applyAlignment="1" applyProtection="1">
      <protection locked="0"/>
    </xf>
    <xf numFmtId="176" fontId="32" fillId="0" borderId="39" xfId="43" applyNumberFormat="1" applyFont="1" applyFill="1" applyBorder="1" applyAlignment="1">
      <alignment horizontal="center" vertical="center" wrapText="1"/>
    </xf>
    <xf numFmtId="176" fontId="32" fillId="0" borderId="40" xfId="43" applyNumberFormat="1" applyFont="1" applyFill="1" applyBorder="1" applyAlignment="1">
      <alignment horizontal="center" vertical="center" wrapText="1"/>
    </xf>
    <xf numFmtId="176" fontId="32" fillId="0" borderId="41" xfId="43" applyNumberFormat="1" applyFont="1" applyFill="1" applyBorder="1" applyAlignment="1">
      <alignment horizontal="center" vertical="center" wrapText="1"/>
    </xf>
    <xf numFmtId="38" fontId="34" fillId="0" borderId="42" xfId="43" applyFont="1" applyBorder="1" applyAlignment="1">
      <alignment horizontal="left" vertical="center"/>
    </xf>
    <xf numFmtId="38" fontId="34" fillId="0" borderId="43" xfId="43" applyFont="1" applyBorder="1" applyAlignment="1">
      <alignment horizontal="left" vertical="center" wrapText="1"/>
    </xf>
    <xf numFmtId="38" fontId="34" fillId="0" borderId="43" xfId="43" applyFont="1" applyBorder="1" applyAlignment="1">
      <alignment horizontal="left" vertical="center"/>
    </xf>
    <xf numFmtId="38" fontId="34" fillId="0" borderId="44" xfId="43" applyFont="1" applyBorder="1" applyAlignment="1">
      <alignment horizontal="left" vertical="center"/>
    </xf>
    <xf numFmtId="38" fontId="0" fillId="24" borderId="45" xfId="43" applyFont="1" applyFill="1" applyBorder="1" applyAlignment="1" applyProtection="1">
      <alignment horizontal="center" vertical="center" shrinkToFit="1"/>
      <protection locked="0"/>
    </xf>
    <xf numFmtId="38" fontId="0" fillId="24" borderId="43" xfId="43" applyFont="1" applyFill="1" applyBorder="1" applyAlignment="1" applyProtection="1">
      <alignment horizontal="center" vertical="center"/>
      <protection locked="0"/>
    </xf>
    <xf numFmtId="176" fontId="0" fillId="0" borderId="39" xfId="43" applyNumberFormat="1" applyFont="1" applyBorder="1" applyAlignment="1">
      <alignment horizontal="center" wrapText="1"/>
    </xf>
    <xf numFmtId="176" fontId="30" fillId="0" borderId="46" xfId="43" applyNumberFormat="1" applyFont="1" applyFill="1" applyBorder="1" applyAlignment="1" applyProtection="1">
      <alignment horizontal="center"/>
      <protection locked="0"/>
    </xf>
    <xf numFmtId="176" fontId="32" fillId="25" borderId="46" xfId="43" applyNumberFormat="1" applyFont="1" applyFill="1" applyBorder="1" applyAlignment="1" applyProtection="1">
      <protection locked="0"/>
    </xf>
    <xf numFmtId="176" fontId="32" fillId="25" borderId="47" xfId="43" applyNumberFormat="1" applyFont="1" applyFill="1" applyBorder="1" applyAlignment="1" applyProtection="1">
      <protection locked="0"/>
    </xf>
    <xf numFmtId="176" fontId="32" fillId="25" borderId="48" xfId="43" applyNumberFormat="1" applyFont="1" applyFill="1" applyBorder="1" applyAlignment="1" applyProtection="1">
      <protection locked="0"/>
    </xf>
    <xf numFmtId="176" fontId="32" fillId="25" borderId="49" xfId="43" applyNumberFormat="1" applyFont="1" applyFill="1" applyBorder="1" applyAlignment="1" applyProtection="1">
      <protection locked="0"/>
    </xf>
    <xf numFmtId="176" fontId="32" fillId="0" borderId="50" xfId="43" applyNumberFormat="1" applyFont="1" applyFill="1" applyBorder="1" applyAlignment="1"/>
    <xf numFmtId="176" fontId="32" fillId="0" borderId="15" xfId="43" applyNumberFormat="1" applyFont="1" applyBorder="1" applyAlignment="1"/>
    <xf numFmtId="176" fontId="32" fillId="25" borderId="51" xfId="43" applyNumberFormat="1" applyFont="1" applyFill="1" applyBorder="1" applyAlignment="1" applyProtection="1">
      <protection locked="0"/>
    </xf>
    <xf numFmtId="176" fontId="32" fillId="0" borderId="41" xfId="43" applyNumberFormat="1" applyFont="1" applyFill="1" applyBorder="1" applyAlignment="1" applyProtection="1">
      <protection locked="0"/>
    </xf>
    <xf numFmtId="176" fontId="32" fillId="25" borderId="52" xfId="43" applyNumberFormat="1" applyFont="1" applyFill="1" applyBorder="1" applyAlignment="1" applyProtection="1">
      <protection locked="0"/>
    </xf>
    <xf numFmtId="38" fontId="35" fillId="0" borderId="0" xfId="43" applyFont="1" applyFill="1" applyAlignment="1">
      <alignment vertical="center" shrinkToFit="1"/>
    </xf>
    <xf numFmtId="38" fontId="0" fillId="0" borderId="29" xfId="43" applyFont="1" applyFill="1" applyBorder="1" applyAlignment="1">
      <alignment vertical="center" shrinkToFit="1"/>
    </xf>
    <xf numFmtId="38" fontId="0" fillId="24" borderId="53" xfId="43" applyFont="1" applyFill="1" applyBorder="1" applyAlignment="1" applyProtection="1">
      <alignment horizontal="center" vertical="center"/>
      <protection locked="0"/>
    </xf>
    <xf numFmtId="176" fontId="30" fillId="0" borderId="54" xfId="43" applyNumberFormat="1" applyFont="1" applyFill="1" applyBorder="1" applyAlignment="1" applyProtection="1">
      <alignment horizontal="center"/>
      <protection locked="0"/>
    </xf>
    <xf numFmtId="176" fontId="32" fillId="25" borderId="54" xfId="43" applyNumberFormat="1" applyFont="1" applyFill="1" applyBorder="1" applyAlignment="1" applyProtection="1">
      <protection locked="0"/>
    </xf>
    <xf numFmtId="176" fontId="32" fillId="25" borderId="55" xfId="43" applyNumberFormat="1" applyFont="1" applyFill="1" applyBorder="1" applyAlignment="1" applyProtection="1">
      <protection locked="0"/>
    </xf>
    <xf numFmtId="176" fontId="32" fillId="25" borderId="56" xfId="43" applyNumberFormat="1" applyFont="1" applyFill="1" applyBorder="1" applyAlignment="1" applyProtection="1">
      <protection locked="0"/>
    </xf>
    <xf numFmtId="176" fontId="32" fillId="25" borderId="57" xfId="43" applyNumberFormat="1" applyFont="1" applyFill="1" applyBorder="1" applyAlignment="1" applyProtection="1">
      <protection locked="0"/>
    </xf>
    <xf numFmtId="176" fontId="32" fillId="0" borderId="58" xfId="43" applyNumberFormat="1" applyFont="1" applyFill="1" applyBorder="1" applyAlignment="1"/>
    <xf numFmtId="176" fontId="32" fillId="0" borderId="59" xfId="43" applyNumberFormat="1" applyFont="1" applyBorder="1" applyAlignment="1"/>
    <xf numFmtId="176" fontId="32" fillId="25" borderId="60" xfId="43" applyNumberFormat="1" applyFont="1" applyFill="1" applyBorder="1" applyAlignment="1" applyProtection="1">
      <protection locked="0"/>
    </xf>
    <xf numFmtId="176" fontId="32" fillId="0" borderId="61" xfId="43" applyNumberFormat="1" applyFont="1" applyFill="1" applyBorder="1" applyAlignment="1" applyProtection="1">
      <protection locked="0"/>
    </xf>
    <xf numFmtId="176" fontId="32" fillId="0" borderId="62" xfId="43" applyNumberFormat="1" applyFont="1" applyFill="1" applyBorder="1" applyAlignment="1">
      <alignment horizontal="center" vertical="center" wrapText="1"/>
    </xf>
    <xf numFmtId="176" fontId="32" fillId="0" borderId="63" xfId="43" applyNumberFormat="1" applyFont="1" applyFill="1" applyBorder="1" applyAlignment="1">
      <alignment horizontal="center" vertical="center" wrapText="1"/>
    </xf>
    <xf numFmtId="38" fontId="34" fillId="0" borderId="0" xfId="43" applyFont="1" applyFill="1" applyAlignment="1">
      <alignment vertical="center" shrinkToFit="1"/>
    </xf>
    <xf numFmtId="38" fontId="0" fillId="24" borderId="13" xfId="43" applyFont="1" applyFill="1" applyBorder="1" applyAlignment="1" applyProtection="1">
      <alignment horizontal="left" vertical="center" wrapText="1"/>
      <protection locked="0"/>
    </xf>
    <xf numFmtId="38" fontId="0" fillId="24" borderId="13" xfId="43" applyFont="1" applyFill="1" applyBorder="1" applyAlignment="1" applyProtection="1">
      <alignment horizontal="center" vertical="center" wrapText="1"/>
      <protection locked="0"/>
    </xf>
    <xf numFmtId="176" fontId="30" fillId="0" borderId="62" xfId="43" applyNumberFormat="1" applyFont="1" applyFill="1" applyBorder="1" applyAlignment="1" applyProtection="1">
      <alignment horizontal="center"/>
      <protection locked="0"/>
    </xf>
    <xf numFmtId="176" fontId="32" fillId="25" borderId="63" xfId="43" applyNumberFormat="1" applyFont="1" applyFill="1" applyBorder="1" applyAlignment="1" applyProtection="1">
      <protection locked="0"/>
    </xf>
    <xf numFmtId="176" fontId="32" fillId="25" borderId="64" xfId="43" applyNumberFormat="1" applyFont="1" applyFill="1" applyBorder="1" applyAlignment="1" applyProtection="1">
      <protection locked="0"/>
    </xf>
    <xf numFmtId="176" fontId="32" fillId="25" borderId="65" xfId="43" applyNumberFormat="1" applyFont="1" applyFill="1" applyBorder="1" applyAlignment="1" applyProtection="1">
      <protection locked="0"/>
    </xf>
    <xf numFmtId="176" fontId="32" fillId="25" borderId="66" xfId="43" applyNumberFormat="1" applyFont="1" applyFill="1" applyBorder="1" applyAlignment="1" applyProtection="1">
      <protection locked="0"/>
    </xf>
    <xf numFmtId="176" fontId="32" fillId="0" borderId="67" xfId="43" applyNumberFormat="1" applyFont="1" applyFill="1" applyBorder="1" applyAlignment="1"/>
    <xf numFmtId="176" fontId="32" fillId="0" borderId="11" xfId="43" applyNumberFormat="1" applyFont="1" applyBorder="1" applyAlignment="1"/>
    <xf numFmtId="176" fontId="32" fillId="25" borderId="68" xfId="43" applyNumberFormat="1" applyFont="1" applyFill="1" applyBorder="1" applyAlignment="1" applyProtection="1">
      <protection locked="0"/>
    </xf>
    <xf numFmtId="176" fontId="32" fillId="26" borderId="46" xfId="43" applyNumberFormat="1" applyFont="1" applyFill="1" applyBorder="1" applyAlignment="1" applyProtection="1">
      <protection locked="0"/>
    </xf>
    <xf numFmtId="176" fontId="32" fillId="26" borderId="41" xfId="43" applyNumberFormat="1" applyFont="1" applyFill="1" applyBorder="1" applyAlignment="1" applyProtection="1">
      <alignment horizontal="center" vertical="center"/>
      <protection locked="0"/>
    </xf>
    <xf numFmtId="38" fontId="34" fillId="0" borderId="67" xfId="43" applyFont="1" applyBorder="1" applyAlignment="1">
      <alignment horizontal="left" vertical="center"/>
    </xf>
    <xf numFmtId="38" fontId="34" fillId="0" borderId="45" xfId="43" applyFont="1" applyBorder="1" applyAlignment="1">
      <alignment horizontal="left" vertical="center" wrapText="1"/>
    </xf>
    <xf numFmtId="38" fontId="34" fillId="0" borderId="45" xfId="43" applyFont="1" applyBorder="1" applyAlignment="1">
      <alignment horizontal="left" vertical="center"/>
    </xf>
    <xf numFmtId="38" fontId="34" fillId="0" borderId="69" xfId="43" applyFont="1" applyBorder="1" applyAlignment="1">
      <alignment horizontal="left" vertical="center"/>
    </xf>
    <xf numFmtId="38" fontId="37" fillId="0" borderId="0" xfId="43" applyFont="1" applyFill="1">
      <alignment vertical="center"/>
    </xf>
    <xf numFmtId="38" fontId="29" fillId="0" borderId="70" xfId="43" applyFont="1" applyBorder="1" applyAlignment="1">
      <alignment horizontal="center" vertical="center" shrinkToFit="1"/>
    </xf>
    <xf numFmtId="38" fontId="0" fillId="24" borderId="43" xfId="43" applyFont="1" applyFill="1" applyBorder="1" applyAlignment="1" applyProtection="1">
      <alignment horizontal="left" vertical="center" wrapText="1"/>
      <protection locked="0"/>
    </xf>
    <xf numFmtId="38" fontId="0" fillId="24" borderId="43" xfId="43" applyFont="1" applyFill="1" applyBorder="1" applyAlignment="1" applyProtection="1">
      <alignment horizontal="center" vertical="center" wrapText="1"/>
      <protection locked="0"/>
    </xf>
    <xf numFmtId="176" fontId="30" fillId="0" borderId="71" xfId="43" applyNumberFormat="1" applyFont="1" applyFill="1" applyBorder="1" applyAlignment="1" applyProtection="1">
      <alignment horizontal="center"/>
      <protection locked="0"/>
    </xf>
    <xf numFmtId="177" fontId="34" fillId="0" borderId="20" xfId="43" applyNumberFormat="1" applyFont="1" applyBorder="1">
      <alignment vertical="center"/>
    </xf>
    <xf numFmtId="38" fontId="34" fillId="0" borderId="43" xfId="43" applyNumberFormat="1" applyFont="1" applyBorder="1">
      <alignment vertical="center"/>
    </xf>
    <xf numFmtId="38" fontId="34" fillId="0" borderId="29" xfId="43" applyNumberFormat="1" applyFont="1" applyBorder="1">
      <alignment vertical="center"/>
    </xf>
    <xf numFmtId="177" fontId="34" fillId="0" borderId="29" xfId="43" applyNumberFormat="1" applyFont="1" applyBorder="1">
      <alignment vertical="center"/>
    </xf>
    <xf numFmtId="177" fontId="34" fillId="25" borderId="29" xfId="43" applyNumberFormat="1" applyFont="1" applyFill="1" applyBorder="1" applyProtection="1">
      <alignment vertical="center"/>
      <protection locked="0"/>
    </xf>
    <xf numFmtId="177" fontId="34" fillId="0" borderId="44" xfId="43" applyNumberFormat="1" applyFont="1" applyBorder="1" applyAlignment="1">
      <alignment vertical="center" shrinkToFit="1"/>
    </xf>
    <xf numFmtId="38" fontId="34" fillId="0" borderId="0" xfId="43" applyFont="1" applyFill="1" applyAlignment="1">
      <alignment vertical="center" wrapText="1"/>
    </xf>
    <xf numFmtId="38" fontId="34" fillId="0" borderId="44" xfId="43" applyFont="1" applyBorder="1" applyAlignment="1">
      <alignment horizontal="center" vertical="center"/>
    </xf>
    <xf numFmtId="177" fontId="34" fillId="0" borderId="0" xfId="43" applyNumberFormat="1" applyFont="1" applyFill="1" applyAlignment="1">
      <alignment vertical="center" shrinkToFit="1"/>
    </xf>
    <xf numFmtId="177" fontId="34" fillId="0" borderId="0" xfId="43" applyNumberFormat="1" applyFont="1" applyFill="1">
      <alignment vertical="center"/>
    </xf>
    <xf numFmtId="38" fontId="34" fillId="0" borderId="0" xfId="43" applyFont="1" applyFill="1" applyAlignment="1">
      <alignment horizontal="center" vertical="center"/>
    </xf>
    <xf numFmtId="38" fontId="29" fillId="0" borderId="13" xfId="43" applyFont="1" applyBorder="1" applyAlignment="1">
      <alignment horizontal="center" vertical="center" shrinkToFit="1"/>
    </xf>
    <xf numFmtId="38" fontId="0" fillId="24" borderId="53" xfId="43" applyFont="1" applyFill="1" applyBorder="1" applyAlignment="1" applyProtection="1">
      <alignment horizontal="left" vertical="center" wrapText="1"/>
      <protection locked="0"/>
    </xf>
    <xf numFmtId="38" fontId="34" fillId="0" borderId="44" xfId="43" applyFont="1" applyBorder="1" applyAlignment="1">
      <alignment vertical="center"/>
    </xf>
    <xf numFmtId="38" fontId="34" fillId="0" borderId="0" xfId="43" applyFont="1" applyFill="1" applyAlignment="1">
      <alignment horizontal="left" vertical="center"/>
    </xf>
    <xf numFmtId="38" fontId="29" fillId="0" borderId="43" xfId="43" applyFont="1" applyBorder="1" applyAlignment="1">
      <alignment horizontal="center" vertical="center" shrinkToFit="1"/>
    </xf>
    <xf numFmtId="176" fontId="0" fillId="0" borderId="0" xfId="43" applyNumberFormat="1" applyFont="1" applyFill="1" applyBorder="1" applyAlignment="1">
      <alignment horizontal="center"/>
    </xf>
    <xf numFmtId="38" fontId="34" fillId="0" borderId="72" xfId="43" applyFont="1" applyBorder="1" applyAlignment="1">
      <alignment horizontal="left" vertical="center"/>
    </xf>
    <xf numFmtId="38" fontId="34" fillId="0" borderId="73" xfId="43" applyFont="1" applyBorder="1" applyAlignment="1">
      <alignment horizontal="left" vertical="center"/>
    </xf>
    <xf numFmtId="38" fontId="34" fillId="0" borderId="74" xfId="43" applyFont="1" applyBorder="1" applyAlignment="1">
      <alignment vertical="center"/>
    </xf>
    <xf numFmtId="38" fontId="33" fillId="0" borderId="0" xfId="43" applyFont="1">
      <alignment vertical="center"/>
    </xf>
    <xf numFmtId="38" fontId="29" fillId="0" borderId="53" xfId="43" applyFont="1" applyBorder="1" applyAlignment="1">
      <alignment horizontal="center" vertical="center" shrinkToFit="1"/>
    </xf>
    <xf numFmtId="38" fontId="0" fillId="0" borderId="0" xfId="43" applyFont="1" applyFill="1" applyBorder="1" applyAlignment="1">
      <alignment horizontal="center" vertical="center" shrinkToFit="1"/>
    </xf>
    <xf numFmtId="38" fontId="0" fillId="26" borderId="0" xfId="43" applyFont="1" applyFill="1" applyBorder="1" applyAlignment="1" applyProtection="1">
      <alignment horizontal="center" vertical="center"/>
      <protection locked="0"/>
    </xf>
    <xf numFmtId="38" fontId="38" fillId="0" borderId="0" xfId="43" applyFont="1" applyBorder="1" applyAlignment="1">
      <alignment vertical="center" wrapText="1"/>
    </xf>
    <xf numFmtId="177" fontId="34" fillId="26" borderId="0" xfId="43" applyNumberFormat="1" applyFont="1" applyFill="1" applyBorder="1" applyAlignment="1" applyProtection="1">
      <alignment horizontal="center" vertical="center"/>
      <protection locked="0"/>
    </xf>
    <xf numFmtId="38" fontId="0" fillId="0" borderId="18" xfId="43" applyFont="1" applyBorder="1" applyAlignment="1">
      <alignment horizontal="center" vertical="center" shrinkToFit="1"/>
    </xf>
    <xf numFmtId="38" fontId="0" fillId="25" borderId="75" xfId="43" applyFont="1" applyFill="1" applyBorder="1" applyAlignment="1" applyProtection="1">
      <alignment horizontal="center" vertical="center"/>
      <protection locked="0"/>
    </xf>
    <xf numFmtId="38" fontId="0" fillId="24" borderId="53" xfId="43" applyFont="1" applyFill="1" applyBorder="1" applyAlignment="1" applyProtection="1">
      <alignment horizontal="center" vertical="center" wrapText="1"/>
      <protection locked="0"/>
    </xf>
    <xf numFmtId="176" fontId="0" fillId="0" borderId="62" xfId="43" applyNumberFormat="1" applyFont="1" applyBorder="1" applyAlignment="1">
      <alignment horizontal="center" wrapText="1"/>
    </xf>
    <xf numFmtId="176" fontId="32" fillId="25" borderId="76" xfId="43" applyNumberFormat="1" applyFont="1" applyFill="1" applyBorder="1" applyAlignment="1" applyProtection="1">
      <protection locked="0"/>
    </xf>
    <xf numFmtId="176" fontId="32" fillId="26" borderId="77" xfId="43" applyNumberFormat="1" applyFont="1" applyFill="1" applyBorder="1" applyAlignment="1" applyProtection="1">
      <protection locked="0"/>
    </xf>
    <xf numFmtId="176" fontId="32" fillId="26" borderId="78" xfId="43" applyNumberFormat="1" applyFont="1" applyFill="1" applyBorder="1" applyAlignment="1" applyProtection="1">
      <alignment horizontal="center" vertical="center"/>
      <protection locked="0"/>
    </xf>
    <xf numFmtId="38" fontId="0" fillId="0" borderId="79" xfId="43" applyFont="1" applyBorder="1" applyAlignment="1">
      <alignment horizontal="center" vertical="center" shrinkToFit="1"/>
    </xf>
    <xf numFmtId="38" fontId="0" fillId="25" borderId="80" xfId="43" applyFont="1" applyFill="1" applyBorder="1" applyAlignment="1" applyProtection="1">
      <alignment horizontal="center" vertical="center"/>
      <protection locked="0"/>
    </xf>
    <xf numFmtId="176" fontId="30" fillId="0" borderId="47" xfId="43" applyNumberFormat="1" applyFont="1" applyFill="1" applyBorder="1" applyAlignment="1">
      <alignment horizontal="center" wrapText="1"/>
    </xf>
    <xf numFmtId="176" fontId="30" fillId="0" borderId="71" xfId="43" applyNumberFormat="1" applyFont="1" applyFill="1" applyBorder="1" applyAlignment="1">
      <alignment horizontal="center"/>
    </xf>
    <xf numFmtId="176" fontId="32" fillId="0" borderId="46" xfId="43" applyNumberFormat="1" applyFont="1" applyFill="1" applyBorder="1" applyAlignment="1">
      <alignment shrinkToFit="1"/>
    </xf>
    <xf numFmtId="176" fontId="32" fillId="0" borderId="47" xfId="43" applyNumberFormat="1" applyFont="1" applyFill="1" applyBorder="1" applyAlignment="1">
      <alignment shrinkToFit="1"/>
    </xf>
    <xf numFmtId="176" fontId="32" fillId="0" borderId="48" xfId="43" applyNumberFormat="1" applyFont="1" applyFill="1" applyBorder="1" applyAlignment="1">
      <alignment shrinkToFit="1"/>
    </xf>
    <xf numFmtId="176" fontId="32" fillId="0" borderId="49" xfId="43" applyNumberFormat="1" applyFont="1" applyFill="1" applyBorder="1" applyAlignment="1">
      <alignment shrinkToFit="1"/>
    </xf>
    <xf numFmtId="176" fontId="32" fillId="0" borderId="50" xfId="43" applyNumberFormat="1" applyFont="1" applyFill="1" applyBorder="1" applyAlignment="1">
      <alignment horizontal="right" shrinkToFit="1"/>
    </xf>
    <xf numFmtId="176" fontId="32" fillId="0" borderId="15" xfId="43" applyNumberFormat="1" applyFont="1" applyBorder="1" applyAlignment="1">
      <alignment shrinkToFit="1"/>
    </xf>
    <xf numFmtId="176" fontId="32" fillId="0" borderId="81" xfId="43" applyNumberFormat="1" applyFont="1" applyBorder="1" applyAlignment="1"/>
    <xf numFmtId="176" fontId="32" fillId="0" borderId="0" xfId="43" applyNumberFormat="1" applyFont="1" applyBorder="1" applyAlignment="1"/>
    <xf numFmtId="38" fontId="0" fillId="0" borderId="82" xfId="43" applyFont="1" applyBorder="1" applyAlignment="1">
      <alignment horizontal="center" vertical="center" shrinkToFit="1"/>
    </xf>
    <xf numFmtId="38" fontId="0" fillId="0" borderId="83" xfId="43" applyFont="1" applyBorder="1">
      <alignment vertical="center"/>
    </xf>
    <xf numFmtId="176" fontId="30" fillId="0" borderId="47" xfId="43" applyNumberFormat="1" applyFont="1" applyBorder="1" applyAlignment="1">
      <alignment horizontal="center" vertical="center"/>
    </xf>
    <xf numFmtId="176" fontId="30" fillId="0" borderId="71" xfId="43" applyNumberFormat="1" applyFont="1" applyBorder="1" applyAlignment="1">
      <alignment horizontal="center" vertical="center"/>
    </xf>
    <xf numFmtId="176" fontId="32" fillId="0" borderId="84" xfId="43" applyNumberFormat="1" applyFont="1" applyBorder="1" applyAlignment="1">
      <alignment shrinkToFit="1"/>
    </xf>
    <xf numFmtId="176" fontId="32" fillId="0" borderId="85" xfId="43" applyNumberFormat="1" applyFont="1" applyBorder="1" applyAlignment="1">
      <alignment shrinkToFit="1"/>
    </xf>
    <xf numFmtId="176" fontId="32" fillId="0" borderId="86" xfId="43" applyNumberFormat="1" applyFont="1" applyBorder="1" applyAlignment="1"/>
    <xf numFmtId="176" fontId="32" fillId="0" borderId="0" xfId="43" applyNumberFormat="1" applyFont="1" applyAlignment="1">
      <alignment shrinkToFit="1"/>
    </xf>
    <xf numFmtId="176" fontId="0" fillId="0" borderId="0" xfId="43" applyNumberFormat="1" applyFont="1" applyAlignment="1">
      <alignment horizontal="center" shrinkToFit="1"/>
    </xf>
    <xf numFmtId="176" fontId="0" fillId="0" borderId="0" xfId="43" applyNumberFormat="1" applyFont="1" applyAlignment="1">
      <alignment horizontal="left"/>
    </xf>
    <xf numFmtId="176" fontId="0" fillId="0" borderId="0" xfId="43" applyNumberFormat="1" applyFont="1" applyAlignment="1">
      <alignment shrinkToFit="1"/>
    </xf>
    <xf numFmtId="176" fontId="0" fillId="0" borderId="0" xfId="43" applyNumberFormat="1" applyFont="1" applyAlignment="1">
      <alignment wrapText="1"/>
    </xf>
    <xf numFmtId="176" fontId="30" fillId="27" borderId="0" xfId="43" applyNumberFormat="1" applyFont="1" applyFill="1" applyBorder="1" applyAlignment="1" applyProtection="1">
      <protection locked="0"/>
    </xf>
    <xf numFmtId="38" fontId="23" fillId="0" borderId="0" xfId="43" applyFont="1" applyBorder="1">
      <alignment vertical="center"/>
    </xf>
    <xf numFmtId="176" fontId="21" fillId="0" borderId="16" xfId="43" applyNumberFormat="1" applyFont="1" applyBorder="1" applyAlignment="1">
      <alignment horizontal="center" vertical="center" shrinkToFit="1"/>
    </xf>
    <xf numFmtId="176" fontId="23" fillId="0" borderId="55" xfId="43" applyNumberFormat="1" applyFont="1" applyFill="1" applyBorder="1" applyAlignment="1">
      <alignment horizontal="center" vertical="center" wrapText="1"/>
    </xf>
    <xf numFmtId="176" fontId="23" fillId="0" borderId="87" xfId="43" applyNumberFormat="1" applyFont="1" applyFill="1" applyBorder="1" applyAlignment="1">
      <alignment horizontal="center" vertical="center" wrapText="1"/>
    </xf>
    <xf numFmtId="176" fontId="23" fillId="0" borderId="88" xfId="43" applyNumberFormat="1" applyFont="1" applyFill="1" applyBorder="1" applyAlignment="1">
      <alignment horizontal="center" vertical="center" wrapText="1"/>
    </xf>
    <xf numFmtId="176" fontId="23" fillId="0" borderId="60" xfId="43" applyNumberFormat="1" applyFont="1" applyFill="1" applyBorder="1" applyAlignment="1">
      <alignment horizontal="center" vertical="center" wrapText="1"/>
    </xf>
    <xf numFmtId="176" fontId="23" fillId="0" borderId="23" xfId="43" applyNumberFormat="1" applyFont="1" applyFill="1" applyBorder="1" applyAlignment="1">
      <alignment horizontal="center" vertical="center" wrapText="1"/>
    </xf>
    <xf numFmtId="176" fontId="23" fillId="0" borderId="89" xfId="43" applyNumberFormat="1" applyFont="1" applyFill="1" applyBorder="1" applyAlignment="1">
      <alignment horizontal="center" vertical="center" wrapText="1"/>
    </xf>
    <xf numFmtId="38" fontId="25" fillId="0" borderId="13" xfId="43" applyFont="1" applyBorder="1" applyAlignment="1">
      <alignment horizontal="left" vertical="center"/>
    </xf>
    <xf numFmtId="38" fontId="39" fillId="0" borderId="0" xfId="43" applyFont="1" applyFill="1">
      <alignment vertical="center"/>
    </xf>
    <xf numFmtId="38" fontId="1" fillId="24" borderId="29" xfId="43" applyFont="1" applyFill="1" applyBorder="1" applyAlignment="1" applyProtection="1">
      <alignment horizontal="left" vertical="center" shrinkToFit="1"/>
      <protection locked="0"/>
    </xf>
    <xf numFmtId="176" fontId="40" fillId="25" borderId="31" xfId="43" applyNumberFormat="1" applyFont="1" applyFill="1" applyBorder="1" applyAlignment="1" applyProtection="1">
      <alignment horizontal="center"/>
      <protection locked="0"/>
    </xf>
    <xf numFmtId="176" fontId="40" fillId="25" borderId="90" xfId="43" applyNumberFormat="1" applyFont="1" applyFill="1" applyBorder="1" applyAlignment="1" applyProtection="1">
      <alignment horizontal="center"/>
      <protection locked="0"/>
    </xf>
    <xf numFmtId="176" fontId="40" fillId="25" borderId="91" xfId="43" applyNumberFormat="1" applyFont="1" applyFill="1" applyBorder="1" applyAlignment="1" applyProtection="1">
      <alignment horizontal="center"/>
      <protection locked="0"/>
    </xf>
    <xf numFmtId="176" fontId="40" fillId="25" borderId="36" xfId="43" applyNumberFormat="1" applyFont="1" applyFill="1" applyBorder="1" applyAlignment="1" applyProtection="1">
      <alignment horizontal="center"/>
      <protection locked="0"/>
    </xf>
    <xf numFmtId="176" fontId="40" fillId="25" borderId="30" xfId="43" applyNumberFormat="1" applyFont="1" applyFill="1" applyBorder="1" applyAlignment="1" applyProtection="1">
      <protection locked="0"/>
    </xf>
    <xf numFmtId="38" fontId="25" fillId="0" borderId="43" xfId="43" applyFont="1" applyBorder="1" applyAlignment="1">
      <alignment horizontal="left" vertical="center"/>
    </xf>
    <xf numFmtId="38" fontId="1" fillId="24" borderId="45" xfId="43" applyFont="1" applyFill="1" applyBorder="1" applyAlignment="1" applyProtection="1">
      <alignment horizontal="left" vertical="center" shrinkToFit="1"/>
      <protection locked="0"/>
    </xf>
    <xf numFmtId="176" fontId="40" fillId="25" borderId="47" xfId="43" applyNumberFormat="1" applyFont="1" applyFill="1" applyBorder="1" applyAlignment="1" applyProtection="1">
      <alignment horizontal="center"/>
      <protection locked="0"/>
    </xf>
    <xf numFmtId="176" fontId="40" fillId="25" borderId="71" xfId="43" applyNumberFormat="1" applyFont="1" applyFill="1" applyBorder="1" applyAlignment="1" applyProtection="1">
      <alignment horizontal="center"/>
      <protection locked="0"/>
    </xf>
    <xf numFmtId="176" fontId="40" fillId="25" borderId="92" xfId="43" applyNumberFormat="1" applyFont="1" applyFill="1" applyBorder="1" applyAlignment="1" applyProtection="1">
      <alignment horizontal="center"/>
      <protection locked="0"/>
    </xf>
    <xf numFmtId="176" fontId="40" fillId="25" borderId="51" xfId="43" applyNumberFormat="1" applyFont="1" applyFill="1" applyBorder="1" applyAlignment="1" applyProtection="1">
      <alignment horizontal="center"/>
      <protection locked="0"/>
    </xf>
    <xf numFmtId="176" fontId="40" fillId="25" borderId="46" xfId="43" applyNumberFormat="1" applyFont="1" applyFill="1" applyBorder="1" applyAlignment="1" applyProtection="1">
      <protection locked="0"/>
    </xf>
    <xf numFmtId="176" fontId="23" fillId="0" borderId="47" xfId="43" applyNumberFormat="1" applyFont="1" applyFill="1" applyBorder="1" applyAlignment="1" applyProtection="1">
      <protection locked="0"/>
    </xf>
    <xf numFmtId="38" fontId="39" fillId="0" borderId="0" xfId="43" applyFont="1" applyFill="1" applyAlignment="1">
      <alignment vertical="center" shrinkToFit="1"/>
    </xf>
    <xf numFmtId="176" fontId="40" fillId="25" borderId="55" xfId="43" applyNumberFormat="1" applyFont="1" applyFill="1" applyBorder="1" applyAlignment="1" applyProtection="1">
      <alignment horizontal="center"/>
      <protection locked="0"/>
    </xf>
    <xf numFmtId="176" fontId="40" fillId="25" borderId="87" xfId="43" applyNumberFormat="1" applyFont="1" applyFill="1" applyBorder="1" applyAlignment="1" applyProtection="1">
      <alignment horizontal="center"/>
      <protection locked="0"/>
    </xf>
    <xf numFmtId="176" fontId="40" fillId="25" borderId="88" xfId="43" applyNumberFormat="1" applyFont="1" applyFill="1" applyBorder="1" applyAlignment="1" applyProtection="1">
      <alignment horizontal="center"/>
      <protection locked="0"/>
    </xf>
    <xf numFmtId="176" fontId="40" fillId="25" borderId="60" xfId="43" applyNumberFormat="1" applyFont="1" applyFill="1" applyBorder="1" applyAlignment="1" applyProtection="1">
      <alignment horizontal="center"/>
      <protection locked="0"/>
    </xf>
    <xf numFmtId="176" fontId="40" fillId="25" borderId="54" xfId="43" applyNumberFormat="1" applyFont="1" applyFill="1" applyBorder="1" applyAlignment="1" applyProtection="1">
      <protection locked="0"/>
    </xf>
    <xf numFmtId="176" fontId="23" fillId="0" borderId="17" xfId="43" applyNumberFormat="1" applyFont="1" applyFill="1" applyBorder="1" applyAlignment="1" applyProtection="1">
      <protection locked="0"/>
    </xf>
    <xf numFmtId="176" fontId="40" fillId="25" borderId="63" xfId="43" applyNumberFormat="1" applyFont="1" applyFill="1" applyBorder="1" applyAlignment="1" applyProtection="1">
      <protection locked="0"/>
    </xf>
    <xf numFmtId="176" fontId="23" fillId="26" borderId="71" xfId="43" applyNumberFormat="1" applyFont="1" applyFill="1" applyBorder="1" applyAlignment="1" applyProtection="1">
      <protection locked="0"/>
    </xf>
    <xf numFmtId="38" fontId="25" fillId="0" borderId="45" xfId="43" applyFont="1" applyBorder="1" applyAlignment="1">
      <alignment horizontal="left" vertical="center"/>
    </xf>
    <xf numFmtId="177" fontId="41" fillId="0" borderId="29" xfId="43" applyNumberFormat="1" applyFont="1" applyBorder="1">
      <alignment vertical="center"/>
    </xf>
    <xf numFmtId="177" fontId="41" fillId="0" borderId="0" xfId="43" applyNumberFormat="1" applyFont="1" applyFill="1" applyAlignment="1">
      <alignment vertical="center" shrinkToFit="1"/>
    </xf>
    <xf numFmtId="38" fontId="41" fillId="0" borderId="0" xfId="43" applyNumberFormat="1" applyFont="1" applyFill="1">
      <alignment vertical="center"/>
    </xf>
    <xf numFmtId="177" fontId="41" fillId="0" borderId="0" xfId="43" applyNumberFormat="1" applyFont="1" applyFill="1">
      <alignment vertical="center"/>
    </xf>
    <xf numFmtId="38" fontId="42" fillId="0" borderId="93" xfId="43" applyFont="1" applyBorder="1" applyAlignment="1">
      <alignment horizontal="center" vertical="center" shrinkToFit="1"/>
    </xf>
    <xf numFmtId="38" fontId="42" fillId="0" borderId="94" xfId="43" applyFont="1" applyBorder="1" applyAlignment="1">
      <alignment horizontal="center" vertical="center" shrinkToFit="1"/>
    </xf>
    <xf numFmtId="38" fontId="42" fillId="0" borderId="95" xfId="43" applyFont="1" applyBorder="1" applyAlignment="1">
      <alignment horizontal="center" vertical="center" shrinkToFit="1"/>
    </xf>
    <xf numFmtId="38" fontId="42" fillId="0" borderId="96" xfId="43" applyFont="1" applyBorder="1" applyAlignment="1">
      <alignment horizontal="center" vertical="center" shrinkToFit="1"/>
    </xf>
    <xf numFmtId="38" fontId="18" fillId="0" borderId="53" xfId="43" applyFont="1" applyBorder="1" applyAlignment="1">
      <alignment horizontal="left" vertical="center"/>
    </xf>
    <xf numFmtId="38" fontId="42" fillId="0" borderId="97" xfId="43" applyFont="1" applyBorder="1" applyAlignment="1">
      <alignment horizontal="center" vertical="center" shrinkToFit="1"/>
    </xf>
    <xf numFmtId="38" fontId="42" fillId="0" borderId="98" xfId="43" applyFont="1" applyBorder="1" applyAlignment="1">
      <alignment horizontal="center" vertical="center" shrinkToFit="1"/>
    </xf>
    <xf numFmtId="176" fontId="40" fillId="25" borderId="99" xfId="43" applyNumberFormat="1" applyFont="1" applyFill="1" applyBorder="1" applyAlignment="1" applyProtection="1">
      <alignment horizontal="center"/>
      <protection locked="0"/>
    </xf>
    <xf numFmtId="176" fontId="40" fillId="25" borderId="100" xfId="43" applyNumberFormat="1" applyFont="1" applyFill="1" applyBorder="1" applyAlignment="1" applyProtection="1">
      <alignment horizontal="center"/>
      <protection locked="0"/>
    </xf>
    <xf numFmtId="176" fontId="40" fillId="25" borderId="101" xfId="43" applyNumberFormat="1" applyFont="1" applyFill="1" applyBorder="1" applyAlignment="1" applyProtection="1">
      <alignment horizontal="center"/>
      <protection locked="0"/>
    </xf>
    <xf numFmtId="176" fontId="40" fillId="25" borderId="102" xfId="43" applyNumberFormat="1" applyFont="1" applyFill="1" applyBorder="1" applyAlignment="1" applyProtection="1">
      <alignment horizontal="center"/>
      <protection locked="0"/>
    </xf>
    <xf numFmtId="176" fontId="1" fillId="0" borderId="0" xfId="43" applyNumberFormat="1" applyFont="1" applyBorder="1" applyAlignment="1">
      <alignment horizontal="left" vertical="center" wrapText="1"/>
    </xf>
    <xf numFmtId="176" fontId="23" fillId="0" borderId="103" xfId="43" applyNumberFormat="1" applyFont="1" applyFill="1" applyBorder="1" applyAlignment="1">
      <alignment horizontal="center"/>
    </xf>
    <xf numFmtId="176" fontId="23" fillId="0" borderId="104" xfId="43" applyNumberFormat="1" applyFont="1" applyFill="1" applyBorder="1" applyAlignment="1">
      <alignment shrinkToFit="1"/>
    </xf>
    <xf numFmtId="176" fontId="23" fillId="0" borderId="104" xfId="43" applyNumberFormat="1" applyFont="1" applyBorder="1" applyAlignment="1"/>
    <xf numFmtId="176" fontId="23" fillId="0" borderId="105" xfId="43" applyNumberFormat="1" applyFont="1" applyBorder="1" applyAlignment="1"/>
    <xf numFmtId="0" fontId="1" fillId="0" borderId="0" xfId="0" applyFont="1" applyAlignment="1">
      <alignment horizontal="left" vertical="top" wrapText="1"/>
    </xf>
    <xf numFmtId="176" fontId="28" fillId="0" borderId="26" xfId="43" applyNumberFormat="1" applyFont="1" applyBorder="1" applyAlignment="1">
      <alignment horizontal="left" wrapText="1"/>
    </xf>
    <xf numFmtId="176" fontId="1" fillId="0" borderId="19" xfId="43" applyNumberFormat="1" applyFont="1" applyFill="1" applyBorder="1" applyAlignment="1" applyProtection="1">
      <alignment horizontal="center" vertical="center"/>
      <protection locked="0"/>
    </xf>
    <xf numFmtId="176" fontId="23" fillId="0" borderId="93" xfId="43" applyNumberFormat="1" applyFont="1" applyFill="1" applyBorder="1" applyAlignment="1">
      <alignment horizontal="center" vertical="center" wrapText="1"/>
    </xf>
    <xf numFmtId="176" fontId="23" fillId="0" borderId="106" xfId="43" applyNumberFormat="1" applyFont="1" applyFill="1" applyBorder="1" applyAlignment="1">
      <alignment horizontal="center" vertical="center" wrapText="1"/>
    </xf>
    <xf numFmtId="176" fontId="23" fillId="0" borderId="94" xfId="43" applyNumberFormat="1" applyFont="1" applyFill="1" applyBorder="1" applyAlignment="1">
      <alignment horizontal="center" vertical="center" wrapText="1"/>
    </xf>
    <xf numFmtId="176" fontId="23" fillId="0" borderId="0" xfId="43" applyNumberFormat="1" applyFont="1" applyFill="1" applyBorder="1" applyAlignment="1">
      <alignment vertical="center" wrapText="1"/>
    </xf>
    <xf numFmtId="176" fontId="28" fillId="0" borderId="42" xfId="43" applyNumberFormat="1" applyFont="1" applyBorder="1" applyAlignment="1">
      <alignment horizontal="left" wrapText="1"/>
    </xf>
    <xf numFmtId="176" fontId="1" fillId="0" borderId="66" xfId="43" applyNumberFormat="1" applyFont="1" applyFill="1" applyBorder="1" applyAlignment="1" applyProtection="1">
      <alignment horizontal="center" vertical="center"/>
      <protection locked="0"/>
    </xf>
    <xf numFmtId="176" fontId="23" fillId="0" borderId="107" xfId="43" applyNumberFormat="1" applyFont="1" applyFill="1" applyBorder="1" applyAlignment="1">
      <alignment horizontal="center" vertical="center" wrapText="1"/>
    </xf>
    <xf numFmtId="176" fontId="23" fillId="0" borderId="11" xfId="43" applyNumberFormat="1" applyFont="1" applyFill="1" applyBorder="1" applyAlignment="1">
      <alignment horizontal="center" vertical="center" wrapText="1"/>
    </xf>
    <xf numFmtId="176" fontId="23" fillId="0" borderId="108" xfId="43" applyNumberFormat="1" applyFont="1" applyFill="1" applyBorder="1" applyAlignment="1">
      <alignment horizontal="center" vertical="center" wrapText="1"/>
    </xf>
    <xf numFmtId="176" fontId="1" fillId="27" borderId="109" xfId="43" applyNumberFormat="1" applyFont="1" applyFill="1" applyBorder="1" applyAlignment="1" applyProtection="1">
      <alignment horizontal="right" vertical="center"/>
      <protection locked="0"/>
    </xf>
    <xf numFmtId="178" fontId="1" fillId="0" borderId="110" xfId="43" applyNumberFormat="1" applyFont="1" applyBorder="1" applyAlignment="1">
      <alignment horizontal="center" vertical="center"/>
    </xf>
    <xf numFmtId="178" fontId="1" fillId="0" borderId="111" xfId="43" applyNumberFormat="1" applyFont="1" applyBorder="1" applyAlignment="1">
      <alignment horizontal="center" vertical="center"/>
    </xf>
    <xf numFmtId="178" fontId="1" fillId="0" borderId="112" xfId="43" applyNumberFormat="1" applyFont="1" applyBorder="1" applyAlignment="1">
      <alignment horizontal="center" vertical="center"/>
    </xf>
    <xf numFmtId="178" fontId="1" fillId="0" borderId="0" xfId="43" applyNumberFormat="1" applyFont="1" applyBorder="1" applyAlignment="1">
      <alignment vertical="center"/>
    </xf>
    <xf numFmtId="176" fontId="28" fillId="0" borderId="72" xfId="43" applyNumberFormat="1" applyFont="1" applyBorder="1" applyAlignment="1">
      <alignment horizontal="left" wrapText="1"/>
    </xf>
    <xf numFmtId="176" fontId="1" fillId="27" borderId="83" xfId="43" applyNumberFormat="1" applyFont="1" applyFill="1" applyBorder="1" applyAlignment="1" applyProtection="1">
      <alignment horizontal="right" vertical="center"/>
      <protection locked="0"/>
    </xf>
    <xf numFmtId="176" fontId="1" fillId="0" borderId="0" xfId="43" applyNumberFormat="1" applyFont="1" applyBorder="1" applyAlignment="1">
      <alignment vertical="center" wrapText="1"/>
    </xf>
    <xf numFmtId="176" fontId="23" fillId="27" borderId="0" xfId="43" applyNumberFormat="1" applyFont="1" applyFill="1" applyBorder="1" applyAlignment="1" applyProtection="1">
      <protection locked="0"/>
    </xf>
    <xf numFmtId="38" fontId="32" fillId="0" borderId="0" xfId="43" applyFont="1" applyBorder="1">
      <alignment vertical="center"/>
    </xf>
    <xf numFmtId="176" fontId="30" fillId="0" borderId="16" xfId="43" applyNumberFormat="1" applyFont="1" applyBorder="1" applyAlignment="1">
      <alignment horizontal="center" vertical="center" shrinkToFit="1"/>
    </xf>
    <xf numFmtId="176" fontId="32" fillId="0" borderId="55" xfId="43" applyNumberFormat="1" applyFont="1" applyFill="1" applyBorder="1" applyAlignment="1">
      <alignment horizontal="center" vertical="center" wrapText="1"/>
    </xf>
    <xf numFmtId="176" fontId="32" fillId="0" borderId="87" xfId="43" applyNumberFormat="1" applyFont="1" applyFill="1" applyBorder="1" applyAlignment="1">
      <alignment horizontal="center" vertical="center" wrapText="1"/>
    </xf>
    <xf numFmtId="176" fontId="32" fillId="0" borderId="88" xfId="43" applyNumberFormat="1" applyFont="1" applyFill="1" applyBorder="1" applyAlignment="1">
      <alignment horizontal="center" vertical="center" wrapText="1"/>
    </xf>
    <xf numFmtId="176" fontId="32" fillId="0" borderId="60" xfId="43" applyNumberFormat="1" applyFont="1" applyFill="1" applyBorder="1" applyAlignment="1">
      <alignment horizontal="center" vertical="center" wrapText="1"/>
    </xf>
    <xf numFmtId="176" fontId="32" fillId="0" borderId="23" xfId="43" applyNumberFormat="1" applyFont="1" applyFill="1" applyBorder="1" applyAlignment="1">
      <alignment horizontal="center" vertical="center" wrapText="1"/>
    </xf>
    <xf numFmtId="176" fontId="32" fillId="0" borderId="89" xfId="43" applyNumberFormat="1" applyFont="1" applyFill="1" applyBorder="1" applyAlignment="1">
      <alignment horizontal="center" vertical="center" wrapText="1"/>
    </xf>
    <xf numFmtId="38" fontId="35" fillId="0" borderId="13" xfId="43" applyFont="1" applyBorder="1" applyAlignment="1">
      <alignment horizontal="left" vertical="center"/>
    </xf>
    <xf numFmtId="38" fontId="43" fillId="0" borderId="0" xfId="43" applyFont="1" applyFill="1">
      <alignment vertical="center"/>
    </xf>
    <xf numFmtId="38" fontId="0" fillId="24" borderId="29" xfId="43" applyFont="1" applyFill="1" applyBorder="1" applyAlignment="1" applyProtection="1">
      <alignment horizontal="left" vertical="center" shrinkToFit="1"/>
      <protection locked="0"/>
    </xf>
    <xf numFmtId="176" fontId="44" fillId="25" borderId="31" xfId="43" applyNumberFormat="1" applyFont="1" applyFill="1" applyBorder="1" applyAlignment="1" applyProtection="1">
      <alignment horizontal="center"/>
      <protection locked="0"/>
    </xf>
    <xf numFmtId="176" fontId="44" fillId="25" borderId="90" xfId="43" applyNumberFormat="1" applyFont="1" applyFill="1" applyBorder="1" applyAlignment="1" applyProtection="1">
      <alignment horizontal="center"/>
      <protection locked="0"/>
    </xf>
    <xf numFmtId="176" fontId="44" fillId="25" borderId="91" xfId="43" applyNumberFormat="1" applyFont="1" applyFill="1" applyBorder="1" applyAlignment="1" applyProtection="1">
      <alignment horizontal="center"/>
      <protection locked="0"/>
    </xf>
    <xf numFmtId="176" fontId="44" fillId="25" borderId="36" xfId="43" applyNumberFormat="1" applyFont="1" applyFill="1" applyBorder="1" applyAlignment="1" applyProtection="1">
      <alignment horizontal="center"/>
      <protection locked="0"/>
    </xf>
    <xf numFmtId="176" fontId="44" fillId="25" borderId="30" xfId="43" applyNumberFormat="1" applyFont="1" applyFill="1" applyBorder="1" applyAlignment="1" applyProtection="1">
      <protection locked="0"/>
    </xf>
    <xf numFmtId="38" fontId="35" fillId="0" borderId="43" xfId="43" applyFont="1" applyBorder="1" applyAlignment="1">
      <alignment horizontal="left" vertical="center"/>
    </xf>
    <xf numFmtId="38" fontId="0" fillId="24" borderId="45" xfId="43" applyFont="1" applyFill="1" applyBorder="1" applyAlignment="1" applyProtection="1">
      <alignment horizontal="left" vertical="center" shrinkToFit="1"/>
      <protection locked="0"/>
    </xf>
    <xf numFmtId="176" fontId="44" fillId="25" borderId="47" xfId="43" applyNumberFormat="1" applyFont="1" applyFill="1" applyBorder="1" applyAlignment="1" applyProtection="1">
      <alignment horizontal="center"/>
      <protection locked="0"/>
    </xf>
    <xf numFmtId="176" fontId="44" fillId="25" borderId="71" xfId="43" applyNumberFormat="1" applyFont="1" applyFill="1" applyBorder="1" applyAlignment="1" applyProtection="1">
      <alignment horizontal="center"/>
      <protection locked="0"/>
    </xf>
    <xf numFmtId="176" fontId="44" fillId="25" borderId="92" xfId="43" applyNumberFormat="1" applyFont="1" applyFill="1" applyBorder="1" applyAlignment="1" applyProtection="1">
      <alignment horizontal="center"/>
      <protection locked="0"/>
    </xf>
    <xf numFmtId="176" fontId="44" fillId="25" borderId="51" xfId="43" applyNumberFormat="1" applyFont="1" applyFill="1" applyBorder="1" applyAlignment="1" applyProtection="1">
      <alignment horizontal="center"/>
      <protection locked="0"/>
    </xf>
    <xf numFmtId="176" fontId="44" fillId="25" borderId="46" xfId="43" applyNumberFormat="1" applyFont="1" applyFill="1" applyBorder="1" applyAlignment="1" applyProtection="1">
      <protection locked="0"/>
    </xf>
    <xf numFmtId="176" fontId="32" fillId="0" borderId="47" xfId="43" applyNumberFormat="1" applyFont="1" applyFill="1" applyBorder="1" applyAlignment="1" applyProtection="1">
      <protection locked="0"/>
    </xf>
    <xf numFmtId="38" fontId="43" fillId="0" borderId="0" xfId="43" applyFont="1" applyFill="1" applyAlignment="1">
      <alignment vertical="center" shrinkToFit="1"/>
    </xf>
    <xf numFmtId="176" fontId="44" fillId="25" borderId="55" xfId="43" applyNumberFormat="1" applyFont="1" applyFill="1" applyBorder="1" applyAlignment="1" applyProtection="1">
      <alignment horizontal="center"/>
      <protection locked="0"/>
    </xf>
    <xf numFmtId="176" fontId="44" fillId="25" borderId="87" xfId="43" applyNumberFormat="1" applyFont="1" applyFill="1" applyBorder="1" applyAlignment="1" applyProtection="1">
      <alignment horizontal="center"/>
      <protection locked="0"/>
    </xf>
    <xf numFmtId="176" fontId="44" fillId="25" borderId="88" xfId="43" applyNumberFormat="1" applyFont="1" applyFill="1" applyBorder="1" applyAlignment="1" applyProtection="1">
      <alignment horizontal="center"/>
      <protection locked="0"/>
    </xf>
    <xf numFmtId="176" fontId="44" fillId="25" borderId="60" xfId="43" applyNumberFormat="1" applyFont="1" applyFill="1" applyBorder="1" applyAlignment="1" applyProtection="1">
      <alignment horizontal="center"/>
      <protection locked="0"/>
    </xf>
    <xf numFmtId="176" fontId="44" fillId="25" borderId="54" xfId="43" applyNumberFormat="1" applyFont="1" applyFill="1" applyBorder="1" applyAlignment="1" applyProtection="1">
      <protection locked="0"/>
    </xf>
    <xf numFmtId="176" fontId="32" fillId="0" borderId="17" xfId="43" applyNumberFormat="1" applyFont="1" applyFill="1" applyBorder="1" applyAlignment="1" applyProtection="1">
      <protection locked="0"/>
    </xf>
    <xf numFmtId="176" fontId="44" fillId="25" borderId="63" xfId="43" applyNumberFormat="1" applyFont="1" applyFill="1" applyBorder="1" applyAlignment="1" applyProtection="1">
      <protection locked="0"/>
    </xf>
    <xf numFmtId="176" fontId="32" fillId="26" borderId="71" xfId="43" applyNumberFormat="1" applyFont="1" applyFill="1" applyBorder="1" applyAlignment="1" applyProtection="1">
      <protection locked="0"/>
    </xf>
    <xf numFmtId="38" fontId="35" fillId="0" borderId="45" xfId="43" applyFont="1" applyBorder="1" applyAlignment="1">
      <alignment horizontal="left" vertical="center"/>
    </xf>
    <xf numFmtId="177" fontId="45" fillId="0" borderId="29" xfId="43" applyNumberFormat="1" applyFont="1" applyBorder="1">
      <alignment vertical="center"/>
    </xf>
    <xf numFmtId="177" fontId="45" fillId="0" borderId="0" xfId="43" applyNumberFormat="1" applyFont="1" applyFill="1" applyAlignment="1">
      <alignment vertical="center" shrinkToFit="1"/>
    </xf>
    <xf numFmtId="38" fontId="45" fillId="0" borderId="0" xfId="43" applyNumberFormat="1" applyFont="1" applyFill="1">
      <alignment vertical="center"/>
    </xf>
    <xf numFmtId="177" fontId="45" fillId="0" borderId="0" xfId="43" applyNumberFormat="1" applyFont="1" applyFill="1">
      <alignment vertical="center"/>
    </xf>
    <xf numFmtId="38" fontId="46" fillId="0" borderId="93" xfId="43" applyFont="1" applyBorder="1" applyAlignment="1">
      <alignment horizontal="center" vertical="center" shrinkToFit="1"/>
    </xf>
    <xf numFmtId="38" fontId="46" fillId="0" borderId="94" xfId="43" applyFont="1" applyBorder="1" applyAlignment="1">
      <alignment horizontal="center" vertical="center" shrinkToFit="1"/>
    </xf>
    <xf numFmtId="38" fontId="46" fillId="0" borderId="95" xfId="43" applyFont="1" applyBorder="1" applyAlignment="1">
      <alignment horizontal="center" vertical="center" shrinkToFit="1"/>
    </xf>
    <xf numFmtId="38" fontId="46" fillId="0" borderId="96" xfId="43" applyFont="1" applyBorder="1" applyAlignment="1">
      <alignment horizontal="center" vertical="center" shrinkToFit="1"/>
    </xf>
    <xf numFmtId="38" fontId="34" fillId="0" borderId="53" xfId="43" applyFont="1" applyBorder="1" applyAlignment="1">
      <alignment horizontal="left" vertical="center"/>
    </xf>
    <xf numFmtId="38" fontId="46" fillId="0" borderId="97" xfId="43" applyFont="1" applyBorder="1" applyAlignment="1">
      <alignment horizontal="center" vertical="center" shrinkToFit="1"/>
    </xf>
    <xf numFmtId="38" fontId="46" fillId="0" borderId="98" xfId="43" applyFont="1" applyBorder="1" applyAlignment="1">
      <alignment horizontal="center" vertical="center" shrinkToFit="1"/>
    </xf>
    <xf numFmtId="176" fontId="44" fillId="25" borderId="17" xfId="43" applyNumberFormat="1" applyFont="1" applyFill="1" applyBorder="1" applyAlignment="1" applyProtection="1">
      <alignment horizontal="center"/>
      <protection locked="0"/>
    </xf>
    <xf numFmtId="176" fontId="44" fillId="25" borderId="16" xfId="43" applyNumberFormat="1" applyFont="1" applyFill="1" applyBorder="1" applyAlignment="1" applyProtection="1">
      <alignment horizontal="center"/>
      <protection locked="0"/>
    </xf>
    <xf numFmtId="176" fontId="44" fillId="25" borderId="21" xfId="43" applyNumberFormat="1" applyFont="1" applyFill="1" applyBorder="1" applyAlignment="1" applyProtection="1">
      <alignment horizontal="center"/>
      <protection locked="0"/>
    </xf>
    <xf numFmtId="176" fontId="44" fillId="25" borderId="102" xfId="43" applyNumberFormat="1" applyFont="1" applyFill="1" applyBorder="1" applyAlignment="1" applyProtection="1">
      <alignment horizontal="center"/>
      <protection locked="0"/>
    </xf>
    <xf numFmtId="176" fontId="44" fillId="25" borderId="101" xfId="43" applyNumberFormat="1" applyFont="1" applyFill="1" applyBorder="1" applyAlignment="1" applyProtection="1">
      <alignment horizontal="center"/>
      <protection locked="0"/>
    </xf>
    <xf numFmtId="176" fontId="44" fillId="25" borderId="86" xfId="43" applyNumberFormat="1" applyFont="1" applyFill="1" applyBorder="1" applyAlignment="1" applyProtection="1">
      <alignment horizontal="center"/>
      <protection locked="0"/>
    </xf>
    <xf numFmtId="176" fontId="0" fillId="0" borderId="0" xfId="43" applyNumberFormat="1" applyFont="1" applyBorder="1" applyAlignment="1">
      <alignment horizontal="left" vertical="center" wrapText="1"/>
    </xf>
    <xf numFmtId="176" fontId="32" fillId="0" borderId="103" xfId="43" applyNumberFormat="1" applyFont="1" applyFill="1" applyBorder="1" applyAlignment="1">
      <alignment horizontal="center"/>
    </xf>
    <xf numFmtId="176" fontId="32" fillId="0" borderId="104" xfId="43" applyNumberFormat="1" applyFont="1" applyFill="1" applyBorder="1" applyAlignment="1">
      <alignment shrinkToFit="1"/>
    </xf>
    <xf numFmtId="176" fontId="32" fillId="0" borderId="104" xfId="43" applyNumberFormat="1" applyFont="1" applyBorder="1" applyAlignment="1"/>
    <xf numFmtId="176" fontId="32" fillId="0" borderId="105" xfId="43" applyNumberFormat="1" applyFont="1" applyBorder="1" applyAlignment="1"/>
    <xf numFmtId="0" fontId="0" fillId="0" borderId="0" xfId="0" applyAlignment="1">
      <alignment horizontal="left" vertical="top" wrapText="1"/>
    </xf>
    <xf numFmtId="176" fontId="38" fillId="0" borderId="26" xfId="43" applyNumberFormat="1" applyFont="1" applyBorder="1" applyAlignment="1">
      <alignment horizontal="left" wrapText="1"/>
    </xf>
    <xf numFmtId="176" fontId="0" fillId="0" borderId="19" xfId="43" applyNumberFormat="1" applyFont="1" applyFill="1" applyBorder="1" applyAlignment="1" applyProtection="1">
      <alignment horizontal="center" vertical="center"/>
      <protection locked="0"/>
    </xf>
    <xf numFmtId="176" fontId="32" fillId="0" borderId="93" xfId="43" applyNumberFormat="1" applyFont="1" applyFill="1" applyBorder="1" applyAlignment="1">
      <alignment horizontal="center" vertical="center" wrapText="1"/>
    </xf>
    <xf numFmtId="176" fontId="32" fillId="0" borderId="106" xfId="43" applyNumberFormat="1" applyFont="1" applyFill="1" applyBorder="1" applyAlignment="1">
      <alignment horizontal="center" vertical="center" wrapText="1"/>
    </xf>
    <xf numFmtId="176" fontId="32" fillId="0" borderId="94" xfId="43" applyNumberFormat="1" applyFont="1" applyFill="1" applyBorder="1" applyAlignment="1">
      <alignment horizontal="center" vertical="center" wrapText="1"/>
    </xf>
    <xf numFmtId="176" fontId="32" fillId="0" borderId="0" xfId="43" applyNumberFormat="1" applyFont="1" applyFill="1" applyBorder="1" applyAlignment="1">
      <alignment vertical="center" wrapText="1"/>
    </xf>
    <xf numFmtId="176" fontId="38" fillId="0" borderId="42" xfId="43" applyNumberFormat="1" applyFont="1" applyBorder="1" applyAlignment="1">
      <alignment horizontal="left" wrapText="1"/>
    </xf>
    <xf numFmtId="176" fontId="0" fillId="0" borderId="66" xfId="43" applyNumberFormat="1" applyFont="1" applyFill="1" applyBorder="1" applyAlignment="1" applyProtection="1">
      <alignment horizontal="center" vertical="center"/>
      <protection locked="0"/>
    </xf>
    <xf numFmtId="176" fontId="32" fillId="0" borderId="107" xfId="43" applyNumberFormat="1" applyFont="1" applyFill="1" applyBorder="1" applyAlignment="1">
      <alignment horizontal="center" vertical="center" wrapText="1"/>
    </xf>
    <xf numFmtId="176" fontId="32" fillId="0" borderId="11" xfId="43" applyNumberFormat="1" applyFont="1" applyFill="1" applyBorder="1" applyAlignment="1">
      <alignment horizontal="center" vertical="center" wrapText="1"/>
    </xf>
    <xf numFmtId="176" fontId="32" fillId="0" borderId="108" xfId="43" applyNumberFormat="1" applyFont="1" applyFill="1" applyBorder="1" applyAlignment="1">
      <alignment horizontal="center" vertical="center" wrapText="1"/>
    </xf>
    <xf numFmtId="176" fontId="0" fillId="27" borderId="109" xfId="43" applyNumberFormat="1" applyFont="1" applyFill="1" applyBorder="1" applyAlignment="1" applyProtection="1">
      <alignment horizontal="right" vertical="center"/>
      <protection locked="0"/>
    </xf>
    <xf numFmtId="178" fontId="0" fillId="0" borderId="110" xfId="43" applyNumberFormat="1" applyFont="1" applyBorder="1" applyAlignment="1">
      <alignment horizontal="center" vertical="center"/>
    </xf>
    <xf numFmtId="178" fontId="0" fillId="0" borderId="111" xfId="43" applyNumberFormat="1" applyFont="1" applyBorder="1" applyAlignment="1">
      <alignment horizontal="center" vertical="center"/>
    </xf>
    <xf numFmtId="178" fontId="0" fillId="0" borderId="112" xfId="43" applyNumberFormat="1" applyFont="1" applyBorder="1" applyAlignment="1">
      <alignment horizontal="center" vertical="center"/>
    </xf>
    <xf numFmtId="178" fontId="0" fillId="0" borderId="0" xfId="43" applyNumberFormat="1" applyFont="1" applyBorder="1" applyAlignment="1">
      <alignment vertical="center"/>
    </xf>
    <xf numFmtId="176" fontId="38" fillId="0" borderId="72" xfId="43" applyNumberFormat="1" applyFont="1" applyBorder="1" applyAlignment="1">
      <alignment horizontal="left" wrapText="1"/>
    </xf>
    <xf numFmtId="176" fontId="0" fillId="27" borderId="83" xfId="43" applyNumberFormat="1" applyFont="1" applyFill="1" applyBorder="1" applyAlignment="1" applyProtection="1">
      <alignment horizontal="right" vertical="center"/>
      <protection locked="0"/>
    </xf>
    <xf numFmtId="176" fontId="0" fillId="0" borderId="0" xfId="43" applyNumberFormat="1" applyFont="1" applyBorder="1" applyAlignment="1">
      <alignment vertical="center" wrapText="1"/>
    </xf>
    <xf numFmtId="176" fontId="32" fillId="27" borderId="0" xfId="43" applyNumberFormat="1" applyFont="1" applyFill="1" applyBorder="1" applyAlignment="1" applyProtection="1">
      <protection locked="0"/>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4"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桁区切り" xfId="4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38100</xdr:colOff>
      <xdr:row>0</xdr:row>
      <xdr:rowOff>162560</xdr:rowOff>
    </xdr:from>
    <xdr:to xmlns:xdr="http://schemas.openxmlformats.org/drawingml/2006/spreadsheetDrawing">
      <xdr:col>19</xdr:col>
      <xdr:colOff>152400</xdr:colOff>
      <xdr:row>4</xdr:row>
      <xdr:rowOff>27940</xdr:rowOff>
    </xdr:to>
    <xdr:sp macro="" textlink="">
      <xdr:nvSpPr>
        <xdr:cNvPr id="6178" name="四角形吹き出し 1"/>
        <xdr:cNvSpPr>
          <a:spLocks noChangeArrowheads="1"/>
        </xdr:cNvSpPr>
      </xdr:nvSpPr>
      <xdr:spPr>
        <a:xfrm>
          <a:off x="8401050" y="162560"/>
          <a:ext cx="3200400" cy="617855"/>
        </a:xfrm>
        <a:prstGeom prst="wedgeRectCallout">
          <a:avLst>
            <a:gd name="adj1" fmla="val -68926"/>
            <a:gd name="adj2" fmla="val -8037"/>
          </a:avLst>
        </a:prstGeom>
        <a:noFill/>
        <a:ln w="25400">
          <a:solidFill>
            <a:sysClr val="windowText" lastClr="000000"/>
          </a:solidFill>
          <a:miter/>
        </a:ln>
      </xdr:spPr>
      <xdr:txBody>
        <a:bodyPr vertOverflow="clip" horzOverflow="overflow" wrap="square" lIns="34925" tIns="12700" rIns="12700" bIns="12700" anchor="t" upright="1"/>
        <a:lstStyle/>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着色されていないセルは全て自動計算されます。</a:t>
          </a:r>
        </a:p>
      </xdr:txBody>
    </xdr:sp>
    <xdr:clientData/>
  </xdr:twoCellAnchor>
  <xdr:twoCellAnchor>
    <xdr:from xmlns:xdr="http://schemas.openxmlformats.org/drawingml/2006/spreadsheetDrawing">
      <xdr:col>10</xdr:col>
      <xdr:colOff>0</xdr:colOff>
      <xdr:row>4</xdr:row>
      <xdr:rowOff>124460</xdr:rowOff>
    </xdr:from>
    <xdr:to xmlns:xdr="http://schemas.openxmlformats.org/drawingml/2006/spreadsheetDrawing">
      <xdr:col>21</xdr:col>
      <xdr:colOff>648335</xdr:colOff>
      <xdr:row>6</xdr:row>
      <xdr:rowOff>104775</xdr:rowOff>
    </xdr:to>
    <xdr:sp macro="" textlink="">
      <xdr:nvSpPr>
        <xdr:cNvPr id="6179" name="四角形吹き出し 2"/>
        <xdr:cNvSpPr>
          <a:spLocks noChangeArrowheads="1"/>
        </xdr:cNvSpPr>
      </xdr:nvSpPr>
      <xdr:spPr>
        <a:xfrm>
          <a:off x="5962650" y="876935"/>
          <a:ext cx="7353935" cy="370840"/>
        </a:xfrm>
        <a:prstGeom prst="wedgeRectCallout">
          <a:avLst>
            <a:gd name="adj1" fmla="val -42037"/>
            <a:gd name="adj2" fmla="val 148264"/>
          </a:avLst>
        </a:prstGeom>
        <a:noFill/>
        <a:ln w="25400">
          <a:solidFill>
            <a:sysClr val="windowText" lastClr="000000"/>
          </a:solidFill>
          <a:miter/>
        </a:ln>
      </xdr:spPr>
      <xdr:txBody>
        <a:bodyPr vertOverflow="clip" horzOverflow="overflow" wrap="square" lIns="34925" tIns="12700" rIns="12700" bIns="12700" anchor="t" upright="1"/>
        <a:lstStyle/>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定員超過減算計算のため、</a:t>
          </a:r>
          <a:r>
            <a:rPr lang="ja-JP" altLang="en-US" sz="1400" b="1" i="0" u="sng"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前々年度の１～３月及び前年度の４～３月まで</a:t>
          </a: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必ず入力してください。</a:t>
          </a:r>
        </a:p>
      </xdr:txBody>
    </xdr:sp>
    <xdr:clientData/>
  </xdr:twoCellAnchor>
  <xdr:twoCellAnchor>
    <xdr:from xmlns:xdr="http://schemas.openxmlformats.org/drawingml/2006/spreadsheetDrawing">
      <xdr:col>17</xdr:col>
      <xdr:colOff>486410</xdr:colOff>
      <xdr:row>20</xdr:row>
      <xdr:rowOff>191135</xdr:rowOff>
    </xdr:from>
    <xdr:to xmlns:xdr="http://schemas.openxmlformats.org/drawingml/2006/spreadsheetDrawing">
      <xdr:col>21</xdr:col>
      <xdr:colOff>600710</xdr:colOff>
      <xdr:row>23</xdr:row>
      <xdr:rowOff>28575</xdr:rowOff>
    </xdr:to>
    <xdr:sp macro="" textlink="">
      <xdr:nvSpPr>
        <xdr:cNvPr id="6180" name="四角形吹き出し 3"/>
        <xdr:cNvSpPr>
          <a:spLocks noChangeArrowheads="1"/>
        </xdr:cNvSpPr>
      </xdr:nvSpPr>
      <xdr:spPr>
        <a:xfrm>
          <a:off x="10773410" y="5248910"/>
          <a:ext cx="2495550" cy="961390"/>
        </a:xfrm>
        <a:prstGeom prst="wedgeRectCallout">
          <a:avLst>
            <a:gd name="adj1" fmla="val -68509"/>
            <a:gd name="adj2" fmla="val 99671"/>
          </a:avLst>
        </a:prstGeom>
        <a:noFill/>
        <a:ln w="25400">
          <a:solidFill>
            <a:sysClr val="windowText" lastClr="000000"/>
          </a:solidFill>
          <a:miter/>
        </a:ln>
      </xdr:spPr>
      <xdr:txBody>
        <a:bodyPr vertOverflow="clip" horzOverflow="overflow" wrap="square" lIns="34925" tIns="12700" rIns="12700" bIns="12700" anchor="t" upright="1"/>
        <a:lstStyle/>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定員超過判定が〇の場合、定員超過減算の算定が必要です。</a:t>
          </a:r>
        </a:p>
      </xdr:txBody>
    </xdr:sp>
    <xdr:clientData/>
  </xdr:twoCellAnchor>
  <xdr:twoCellAnchor>
    <xdr:from xmlns:xdr="http://schemas.openxmlformats.org/drawingml/2006/spreadsheetDrawing">
      <xdr:col>5</xdr:col>
      <xdr:colOff>419735</xdr:colOff>
      <xdr:row>3</xdr:row>
      <xdr:rowOff>28575</xdr:rowOff>
    </xdr:from>
    <xdr:to xmlns:xdr="http://schemas.openxmlformats.org/drawingml/2006/spreadsheetDrawing">
      <xdr:col>9</xdr:col>
      <xdr:colOff>381635</xdr:colOff>
      <xdr:row>4</xdr:row>
      <xdr:rowOff>258445</xdr:rowOff>
    </xdr:to>
    <xdr:sp macro="" textlink="">
      <xdr:nvSpPr>
        <xdr:cNvPr id="6181" name="四角形吹き出し 4"/>
        <xdr:cNvSpPr>
          <a:spLocks noChangeArrowheads="1"/>
        </xdr:cNvSpPr>
      </xdr:nvSpPr>
      <xdr:spPr>
        <a:xfrm>
          <a:off x="3429635" y="695325"/>
          <a:ext cx="2324100" cy="315595"/>
        </a:xfrm>
        <a:prstGeom prst="wedgeRectCallout">
          <a:avLst>
            <a:gd name="adj1" fmla="val -84056"/>
            <a:gd name="adj2" fmla="val 142986"/>
          </a:avLst>
        </a:prstGeom>
        <a:noFill/>
        <a:ln w="25400">
          <a:solidFill>
            <a:sysClr val="windowText" lastClr="000000"/>
          </a:solidFill>
          <a:miter/>
        </a:ln>
      </xdr:spPr>
      <xdr:txBody>
        <a:bodyPr vertOverflow="clip" horzOverflow="overflow" wrap="square" lIns="34925" tIns="12700" rIns="12700" bIns="12700" anchor="t" upright="1"/>
        <a:lstStyle/>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事業区分を選択してください。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16</xdr:col>
      <xdr:colOff>28575</xdr:colOff>
      <xdr:row>0</xdr:row>
      <xdr:rowOff>220345</xdr:rowOff>
    </xdr:from>
    <xdr:to xmlns:xdr="http://schemas.openxmlformats.org/drawingml/2006/spreadsheetDrawing">
      <xdr:col>20</xdr:col>
      <xdr:colOff>152400</xdr:colOff>
      <xdr:row>4</xdr:row>
      <xdr:rowOff>95250</xdr:rowOff>
    </xdr:to>
    <xdr:sp macro="" textlink="">
      <xdr:nvSpPr>
        <xdr:cNvPr id="5184" name="四角形吹き出し 1"/>
        <xdr:cNvSpPr>
          <a:spLocks noChangeArrowheads="1"/>
        </xdr:cNvSpPr>
      </xdr:nvSpPr>
      <xdr:spPr>
        <a:xfrm>
          <a:off x="10467975" y="220345"/>
          <a:ext cx="3343275" cy="627380"/>
        </a:xfrm>
        <a:prstGeom prst="wedgeRectCallout">
          <a:avLst>
            <a:gd name="adj1" fmla="val -68926"/>
            <a:gd name="adj2" fmla="val -8037"/>
          </a:avLst>
        </a:prstGeom>
        <a:noFill/>
        <a:ln w="25400">
          <a:solidFill>
            <a:sysClr val="windowText" lastClr="000000"/>
          </a:solidFill>
          <a:miter/>
        </a:ln>
      </xdr:spPr>
      <xdr:txBody>
        <a:bodyPr vertOverflow="clip" horzOverflow="overflow" wrap="square" lIns="34925" tIns="12700" rIns="12700" bIns="12700" anchor="t" upright="1"/>
        <a:lstStyle/>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着色されていないセルは全て自動計算されます。</a:t>
          </a:r>
        </a:p>
      </xdr:txBody>
    </xdr:sp>
    <xdr:clientData/>
  </xdr:twoCellAnchor>
  <xdr:twoCellAnchor>
    <xdr:from xmlns:xdr="http://schemas.openxmlformats.org/drawingml/2006/spreadsheetDrawing">
      <xdr:col>11</xdr:col>
      <xdr:colOff>19050</xdr:colOff>
      <xdr:row>4</xdr:row>
      <xdr:rowOff>239395</xdr:rowOff>
    </xdr:from>
    <xdr:to xmlns:xdr="http://schemas.openxmlformats.org/drawingml/2006/spreadsheetDrawing">
      <xdr:col>22</xdr:col>
      <xdr:colOff>400050</xdr:colOff>
      <xdr:row>6</xdr:row>
      <xdr:rowOff>210185</xdr:rowOff>
    </xdr:to>
    <xdr:sp macro="" textlink="">
      <xdr:nvSpPr>
        <xdr:cNvPr id="5185" name="四角形吹き出し 2"/>
        <xdr:cNvSpPr>
          <a:spLocks noChangeArrowheads="1"/>
        </xdr:cNvSpPr>
      </xdr:nvSpPr>
      <xdr:spPr>
        <a:xfrm>
          <a:off x="7353300" y="991870"/>
          <a:ext cx="8058150" cy="361315"/>
        </a:xfrm>
        <a:prstGeom prst="wedgeRectCallout">
          <a:avLst>
            <a:gd name="adj1" fmla="val -39032"/>
            <a:gd name="adj2" fmla="val 127574"/>
          </a:avLst>
        </a:prstGeom>
        <a:noFill/>
        <a:ln w="25400">
          <a:solidFill>
            <a:sysClr val="windowText" lastClr="000000"/>
          </a:solidFill>
          <a:miter/>
        </a:ln>
      </xdr:spPr>
      <xdr:txBody>
        <a:bodyPr vertOverflow="clip" horzOverflow="overflow" wrap="square" lIns="34925" tIns="12700" rIns="12700" bIns="12700" anchor="t" upright="1"/>
        <a:lstStyle/>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定員超過減算計算のため、</a:t>
          </a:r>
          <a:r>
            <a:rPr lang="ja-JP" altLang="en-US" sz="1400" b="1" i="0" u="sng"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前々年度の１～３月及び前年度の４～３月まで</a:t>
          </a: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必ず入力してください。</a:t>
          </a:r>
        </a:p>
      </xdr:txBody>
    </xdr:sp>
    <xdr:clientData/>
  </xdr:twoCellAnchor>
  <xdr:twoCellAnchor>
    <xdr:from xmlns:xdr="http://schemas.openxmlformats.org/drawingml/2006/spreadsheetDrawing">
      <xdr:col>17</xdr:col>
      <xdr:colOff>704850</xdr:colOff>
      <xdr:row>22</xdr:row>
      <xdr:rowOff>95885</xdr:rowOff>
    </xdr:from>
    <xdr:to xmlns:xdr="http://schemas.openxmlformats.org/drawingml/2006/spreadsheetDrawing">
      <xdr:col>22</xdr:col>
      <xdr:colOff>581660</xdr:colOff>
      <xdr:row>24</xdr:row>
      <xdr:rowOff>27940</xdr:rowOff>
    </xdr:to>
    <xdr:sp macro="" textlink="">
      <xdr:nvSpPr>
        <xdr:cNvPr id="5186" name="四角形吹き出し 3"/>
        <xdr:cNvSpPr>
          <a:spLocks noChangeArrowheads="1"/>
        </xdr:cNvSpPr>
      </xdr:nvSpPr>
      <xdr:spPr>
        <a:xfrm>
          <a:off x="11772900" y="6372860"/>
          <a:ext cx="3820160" cy="598805"/>
        </a:xfrm>
        <a:prstGeom prst="wedgeRectCallout">
          <a:avLst>
            <a:gd name="adj1" fmla="val -69014"/>
            <a:gd name="adj2" fmla="val -14"/>
          </a:avLst>
        </a:prstGeom>
        <a:noFill/>
        <a:ln w="25400">
          <a:solidFill>
            <a:sysClr val="windowText" lastClr="000000"/>
          </a:solidFill>
          <a:miter/>
        </a:ln>
      </xdr:spPr>
      <xdr:txBody>
        <a:bodyPr vertOverflow="clip" horzOverflow="overflow" wrap="square" lIns="34925" tIns="12700" rIns="12700" bIns="12700" anchor="t" upright="1"/>
        <a:lstStyle/>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定員超過判定が〇の場合、定員超過減算の算定が必要です。</a:t>
          </a:r>
        </a:p>
      </xdr:txBody>
    </xdr:sp>
    <xdr:clientData/>
  </xdr:twoCellAnchor>
  <xdr:twoCellAnchor>
    <xdr:from xmlns:xdr="http://schemas.openxmlformats.org/drawingml/2006/spreadsheetDrawing">
      <xdr:col>23</xdr:col>
      <xdr:colOff>190500</xdr:colOff>
      <xdr:row>6</xdr:row>
      <xdr:rowOff>287020</xdr:rowOff>
    </xdr:from>
    <xdr:to xmlns:xdr="http://schemas.openxmlformats.org/drawingml/2006/spreadsheetDrawing">
      <xdr:col>29</xdr:col>
      <xdr:colOff>533400</xdr:colOff>
      <xdr:row>18</xdr:row>
      <xdr:rowOff>191135</xdr:rowOff>
    </xdr:to>
    <xdr:sp macro="" textlink="">
      <xdr:nvSpPr>
        <xdr:cNvPr id="5187" name="四角形吹き出し 5"/>
        <xdr:cNvSpPr>
          <a:spLocks noChangeArrowheads="1"/>
        </xdr:cNvSpPr>
      </xdr:nvSpPr>
      <xdr:spPr>
        <a:xfrm>
          <a:off x="15887700" y="1430020"/>
          <a:ext cx="4457700" cy="3418840"/>
        </a:xfrm>
        <a:prstGeom prst="wedgeRectCallout">
          <a:avLst>
            <a:gd name="adj1" fmla="val -124287"/>
            <a:gd name="adj2" fmla="val 4523"/>
          </a:avLst>
        </a:prstGeom>
        <a:solidFill>
          <a:sysClr val="window" lastClr="FFFFFF"/>
        </a:solidFill>
        <a:ln w="25400">
          <a:solidFill>
            <a:sysClr val="windowText" lastClr="000000"/>
          </a:solidFill>
          <a:miter/>
        </a:ln>
      </xdr:spPr>
      <xdr:txBody>
        <a:bodyPr vertOverflow="clip" horzOverflow="overflow" wrap="square" lIns="31750" tIns="12700" rIns="12700" bIns="12700" anchor="t" upright="1"/>
        <a:lstStyle/>
        <a:p>
          <a:pPr algn="l">
            <a:lnSpc>
              <a:spcPts val="187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Calibri"/>
            </a:rPr>
            <a:t>【</a:t>
          </a: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記入方法</a:t>
          </a: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Calibri"/>
            </a:rPr>
            <a:t>】</a:t>
          </a:r>
        </a:p>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例</a:t>
          </a:r>
        </a:p>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延利用者数Ａが１０人</a:t>
          </a:r>
        </a:p>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Ａのうち障害基礎年金受給延利用者数Ｂが１０人</a:t>
          </a:r>
        </a:p>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Ａのうち施設外就労延利用者数Ｃが７人の場合</a:t>
          </a:r>
        </a:p>
        <a:p>
          <a:pPr algn="l"/>
        </a:p>
        <a:p>
          <a:pPr algn="l"/>
        </a:p>
        <a:p>
          <a:pPr algn="l"/>
        </a:p>
        <a:p>
          <a:pPr algn="l"/>
        </a:p>
        <a:p>
          <a:pPr algn="l"/>
        </a:p>
        <a:p>
          <a:pPr algn="l"/>
        </a:p>
        <a:p>
          <a:pPr algn="l"/>
        </a:p>
        <a:p>
          <a:pPr algn="l"/>
        </a:p>
        <a:p>
          <a:pPr algn="l"/>
        </a:p>
        <a:p>
          <a:pPr algn="l">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と記入してください。重複分は自動計算で控除されます。</a:t>
          </a:r>
        </a:p>
      </xdr:txBody>
    </xdr:sp>
    <xdr:clientData/>
  </xdr:twoCellAnchor>
  <xdr:twoCellAnchor editAs="oneCell">
    <xdr:from xmlns:xdr="http://schemas.openxmlformats.org/drawingml/2006/spreadsheetDrawing">
      <xdr:col>23</xdr:col>
      <xdr:colOff>572135</xdr:colOff>
      <xdr:row>11</xdr:row>
      <xdr:rowOff>125095</xdr:rowOff>
    </xdr:from>
    <xdr:to xmlns:xdr="http://schemas.openxmlformats.org/drawingml/2006/spreadsheetDrawing">
      <xdr:col>27</xdr:col>
      <xdr:colOff>410210</xdr:colOff>
      <xdr:row>17</xdr:row>
      <xdr:rowOff>47625</xdr:rowOff>
    </xdr:to>
    <xdr:pic macro="">
      <xdr:nvPicPr>
        <xdr:cNvPr id="5188" name="図 10"/>
        <xdr:cNvPicPr>
          <a:picLocks noChangeAspect="1"/>
        </xdr:cNvPicPr>
      </xdr:nvPicPr>
      <xdr:blipFill>
        <a:blip xmlns:r="http://schemas.openxmlformats.org/officeDocument/2006/relationships" r:embed="rId1"/>
        <a:stretch>
          <a:fillRect/>
        </a:stretch>
      </xdr:blipFill>
      <xdr:spPr>
        <a:xfrm>
          <a:off x="16269335" y="2553970"/>
          <a:ext cx="2581275" cy="1846580"/>
        </a:xfrm>
        <a:prstGeom prst="rect"/>
        <a:noFill/>
        <a:ln>
          <a:miter/>
        </a:ln>
      </xdr:spPr>
    </xdr:pic>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indexed="15"/>
  </sheetPr>
  <dimension ref="A1:AM49"/>
  <sheetViews>
    <sheetView tabSelected="1" view="pageBreakPreview" zoomScale="75" zoomScaleSheetLayoutView="75" workbookViewId="0">
      <selection activeCell="C7" sqref="C7:D7"/>
    </sheetView>
  </sheetViews>
  <sheetFormatPr defaultRowHeight="13.5"/>
  <cols>
    <col min="1" max="1" width="0.75" style="1" customWidth="1"/>
    <col min="2" max="2" width="15.5" style="1" customWidth="1"/>
    <col min="3" max="12" width="7.75" style="1" customWidth="1"/>
    <col min="13" max="13" width="8.25" style="1" customWidth="1"/>
    <col min="14" max="14" width="7.75" style="1" customWidth="1"/>
    <col min="15" max="16" width="8.5" style="1" customWidth="1"/>
    <col min="17" max="17" width="8.25" style="1" customWidth="1"/>
    <col min="18" max="19" width="7.625" style="1" customWidth="1"/>
    <col min="20" max="20" width="7.25" style="1" customWidth="1"/>
    <col min="21" max="21" width="8.75" style="1" customWidth="1"/>
    <col min="22" max="16384" width="9" style="1" bestFit="1" customWidth="1"/>
  </cols>
  <sheetData>
    <row r="1" spans="1:26" ht="18.75" customHeight="1">
      <c r="A1" s="1" t="s">
        <v>2</v>
      </c>
    </row>
    <row r="2" spans="1:26" ht="8.25" customHeight="1"/>
    <row r="3" spans="1:26" ht="25.5" customHeight="1">
      <c r="A3" s="3" t="s">
        <v>5</v>
      </c>
      <c r="B3" s="7"/>
      <c r="C3" s="7"/>
      <c r="D3" s="7"/>
      <c r="E3" s="7"/>
      <c r="F3" s="7"/>
      <c r="G3" s="100"/>
      <c r="J3" s="115" t="s">
        <v>6</v>
      </c>
      <c r="K3" s="119"/>
      <c r="L3" s="119"/>
      <c r="M3" s="125"/>
    </row>
    <row r="4" spans="1:26" ht="6.75" customHeight="1"/>
    <row r="5" spans="1:26" ht="21" customHeight="1">
      <c r="B5" s="8" t="s">
        <v>3</v>
      </c>
      <c r="C5" s="9"/>
    </row>
    <row r="6" spans="1:26" ht="9.75" customHeight="1">
      <c r="B6" s="9"/>
      <c r="C6" s="9"/>
      <c r="K6" s="120"/>
    </row>
    <row r="7" spans="1:26" ht="28.5" customHeight="1">
      <c r="B7" s="10" t="s">
        <v>7</v>
      </c>
      <c r="C7" s="35"/>
      <c r="D7" s="55"/>
      <c r="E7" s="69" t="s">
        <v>8</v>
      </c>
      <c r="F7" s="83"/>
      <c r="G7" s="101"/>
      <c r="H7" s="101"/>
      <c r="I7" s="101"/>
      <c r="J7" s="116"/>
      <c r="Z7" s="1" t="s">
        <v>9</v>
      </c>
    </row>
    <row r="8" spans="1:26" ht="9.75" customHeight="1">
      <c r="B8" s="9"/>
      <c r="C8" s="9"/>
      <c r="Z8" s="1" t="s">
        <v>0</v>
      </c>
    </row>
    <row r="9" spans="1:26" ht="22.5" customHeight="1">
      <c r="B9" s="11"/>
      <c r="C9" s="36" t="s">
        <v>10</v>
      </c>
      <c r="D9" s="56"/>
      <c r="E9" s="70"/>
      <c r="F9" s="84" t="s">
        <v>11</v>
      </c>
      <c r="G9" s="102"/>
      <c r="H9" s="102"/>
      <c r="I9" s="102"/>
      <c r="J9" s="102"/>
      <c r="K9" s="102"/>
      <c r="L9" s="102"/>
      <c r="M9" s="102"/>
      <c r="N9" s="102"/>
      <c r="O9" s="102"/>
      <c r="P9" s="102"/>
      <c r="Q9" s="132"/>
      <c r="Z9" s="1" t="s">
        <v>14</v>
      </c>
    </row>
    <row r="10" spans="1:26" s="2" customFormat="1" ht="33" customHeight="1">
      <c r="A10" s="2"/>
      <c r="B10" s="12" t="s">
        <v>16</v>
      </c>
      <c r="C10" s="37" t="s">
        <v>18</v>
      </c>
      <c r="D10" s="57"/>
      <c r="E10" s="57"/>
      <c r="F10" s="57"/>
      <c r="G10" s="57"/>
      <c r="H10" s="57"/>
      <c r="I10" s="57"/>
      <c r="J10" s="57"/>
      <c r="K10" s="57"/>
      <c r="L10" s="57"/>
      <c r="M10" s="57"/>
      <c r="N10" s="57"/>
      <c r="O10" s="57"/>
      <c r="P10" s="57"/>
      <c r="Q10" s="133"/>
      <c r="R10" s="139" t="s">
        <v>20</v>
      </c>
      <c r="S10" s="151" t="s">
        <v>21</v>
      </c>
    </row>
    <row r="11" spans="1:26" s="2" customFormat="1" ht="20.25" customHeight="1">
      <c r="A11" s="4"/>
      <c r="B11" s="13"/>
      <c r="C11" s="38" t="s">
        <v>13</v>
      </c>
      <c r="D11" s="58" t="s">
        <v>22</v>
      </c>
      <c r="E11" s="71" t="s">
        <v>23</v>
      </c>
      <c r="F11" s="85" t="s">
        <v>24</v>
      </c>
      <c r="G11" s="103" t="s">
        <v>26</v>
      </c>
      <c r="H11" s="103" t="s">
        <v>27</v>
      </c>
      <c r="I11" s="103" t="s">
        <v>1</v>
      </c>
      <c r="J11" s="103" t="s">
        <v>28</v>
      </c>
      <c r="K11" s="103" t="s">
        <v>12</v>
      </c>
      <c r="L11" s="103" t="s">
        <v>33</v>
      </c>
      <c r="M11" s="103" t="s">
        <v>25</v>
      </c>
      <c r="N11" s="103" t="s">
        <v>35</v>
      </c>
      <c r="O11" s="103" t="s">
        <v>36</v>
      </c>
      <c r="P11" s="103" t="s">
        <v>32</v>
      </c>
      <c r="Q11" s="103" t="s">
        <v>31</v>
      </c>
      <c r="R11" s="140"/>
      <c r="S11" s="152"/>
      <c r="T11" s="4"/>
      <c r="V11" s="120"/>
    </row>
    <row r="12" spans="1:26" s="2" customFormat="1" ht="19.5" customHeight="1">
      <c r="A12" s="5"/>
      <c r="B12" s="14">
        <v>2</v>
      </c>
      <c r="C12" s="39"/>
      <c r="D12" s="59"/>
      <c r="E12" s="72"/>
      <c r="F12" s="86"/>
      <c r="G12" s="59"/>
      <c r="H12" s="59"/>
      <c r="I12" s="59"/>
      <c r="J12" s="59"/>
      <c r="K12" s="59"/>
      <c r="L12" s="59"/>
      <c r="M12" s="59"/>
      <c r="N12" s="59"/>
      <c r="O12" s="59"/>
      <c r="P12" s="59"/>
      <c r="Q12" s="59"/>
      <c r="R12" s="141">
        <f>SUM(F12:Q12)</f>
        <v>0</v>
      </c>
      <c r="S12" s="141">
        <f>B12*R12</f>
        <v>0</v>
      </c>
      <c r="T12" s="4"/>
    </row>
    <row r="13" spans="1:26" s="2" customFormat="1" ht="19.5" customHeight="1">
      <c r="A13" s="5"/>
      <c r="B13" s="14">
        <v>3</v>
      </c>
      <c r="C13" s="39"/>
      <c r="D13" s="59"/>
      <c r="E13" s="72"/>
      <c r="F13" s="86"/>
      <c r="G13" s="59"/>
      <c r="H13" s="59"/>
      <c r="I13" s="59"/>
      <c r="J13" s="59"/>
      <c r="K13" s="59"/>
      <c r="L13" s="59"/>
      <c r="M13" s="59"/>
      <c r="N13" s="59"/>
      <c r="O13" s="59"/>
      <c r="P13" s="59"/>
      <c r="Q13" s="59"/>
      <c r="R13" s="141">
        <f>SUM(F13:Q13)</f>
        <v>0</v>
      </c>
      <c r="S13" s="141">
        <f>B13*R13</f>
        <v>0</v>
      </c>
      <c r="T13" s="4"/>
    </row>
    <row r="14" spans="1:26" s="2" customFormat="1" ht="19.5" customHeight="1">
      <c r="A14" s="5"/>
      <c r="B14" s="15">
        <v>4</v>
      </c>
      <c r="C14" s="40"/>
      <c r="D14" s="60"/>
      <c r="E14" s="73"/>
      <c r="F14" s="87"/>
      <c r="G14" s="60"/>
      <c r="H14" s="60"/>
      <c r="I14" s="60"/>
      <c r="J14" s="60"/>
      <c r="K14" s="60"/>
      <c r="L14" s="60"/>
      <c r="M14" s="60"/>
      <c r="N14" s="60"/>
      <c r="O14" s="60"/>
      <c r="P14" s="60"/>
      <c r="Q14" s="60"/>
      <c r="R14" s="142">
        <f>SUM(F14:Q14)</f>
        <v>0</v>
      </c>
      <c r="S14" s="142">
        <f>B14*R14</f>
        <v>0</v>
      </c>
      <c r="T14" s="4"/>
    </row>
    <row r="15" spans="1:26" s="2" customFormat="1" ht="24" customHeight="1">
      <c r="A15" s="4"/>
      <c r="B15" s="16">
        <v>5</v>
      </c>
      <c r="C15" s="41"/>
      <c r="D15" s="61"/>
      <c r="E15" s="74"/>
      <c r="F15" s="88"/>
      <c r="G15" s="61"/>
      <c r="H15" s="61"/>
      <c r="I15" s="61"/>
      <c r="J15" s="61"/>
      <c r="K15" s="61"/>
      <c r="L15" s="61"/>
      <c r="M15" s="61"/>
      <c r="N15" s="61"/>
      <c r="O15" s="61"/>
      <c r="P15" s="61"/>
      <c r="Q15" s="61"/>
      <c r="R15" s="143">
        <f>SUM(F15:Q15)</f>
        <v>0</v>
      </c>
      <c r="S15" s="153">
        <f>B15*R15</f>
        <v>0</v>
      </c>
      <c r="T15" s="156">
        <f>R15+R16</f>
        <v>0</v>
      </c>
      <c r="U15" s="157" t="s">
        <v>15</v>
      </c>
      <c r="V15" s="157"/>
      <c r="W15" s="159"/>
      <c r="X15" s="159"/>
    </row>
    <row r="16" spans="1:26" s="2" customFormat="1" ht="24" customHeight="1">
      <c r="A16" s="4"/>
      <c r="B16" s="17">
        <v>6</v>
      </c>
      <c r="C16" s="42"/>
      <c r="D16" s="62"/>
      <c r="E16" s="75"/>
      <c r="F16" s="89"/>
      <c r="G16" s="62"/>
      <c r="H16" s="62"/>
      <c r="I16" s="62"/>
      <c r="J16" s="62"/>
      <c r="K16" s="62"/>
      <c r="L16" s="62"/>
      <c r="M16" s="62"/>
      <c r="N16" s="62"/>
      <c r="O16" s="62"/>
      <c r="P16" s="62"/>
      <c r="Q16" s="62"/>
      <c r="R16" s="144">
        <f>SUM(F16:Q16)</f>
        <v>0</v>
      </c>
      <c r="S16" s="154">
        <f>B16*R16</f>
        <v>0</v>
      </c>
      <c r="T16" s="156">
        <f>R16</f>
        <v>0</v>
      </c>
      <c r="U16" s="158" t="s">
        <v>34</v>
      </c>
      <c r="V16" s="158"/>
      <c r="W16" s="158"/>
      <c r="X16" s="158"/>
    </row>
    <row r="17" spans="1:39" s="2" customFormat="1" ht="16.5" customHeight="1">
      <c r="A17" s="4"/>
      <c r="B17" s="18" t="s">
        <v>37</v>
      </c>
      <c r="C17" s="43"/>
      <c r="D17" s="63"/>
      <c r="E17" s="76"/>
      <c r="F17" s="90"/>
      <c r="G17" s="63"/>
      <c r="H17" s="63"/>
      <c r="I17" s="63"/>
      <c r="J17" s="63"/>
      <c r="K17" s="63"/>
      <c r="L17" s="63"/>
      <c r="M17" s="63"/>
      <c r="N17" s="63"/>
      <c r="O17" s="63"/>
      <c r="P17" s="63"/>
      <c r="Q17" s="63"/>
      <c r="R17" s="145" t="s">
        <v>40</v>
      </c>
      <c r="S17" s="145" t="s">
        <v>41</v>
      </c>
      <c r="T17" s="4"/>
    </row>
    <row r="18" spans="1:39" s="2" customFormat="1" ht="18.75" customHeight="1">
      <c r="A18" s="5"/>
      <c r="B18" s="19"/>
      <c r="C18" s="44">
        <f t="shared" ref="C18:S18" si="0">SUM(C12:C16)</f>
        <v>0</v>
      </c>
      <c r="D18" s="64">
        <f t="shared" si="0"/>
        <v>0</v>
      </c>
      <c r="E18" s="77">
        <f t="shared" si="0"/>
        <v>0</v>
      </c>
      <c r="F18" s="91">
        <f t="shared" si="0"/>
        <v>0</v>
      </c>
      <c r="G18" s="64">
        <f t="shared" si="0"/>
        <v>0</v>
      </c>
      <c r="H18" s="64">
        <f t="shared" si="0"/>
        <v>0</v>
      </c>
      <c r="I18" s="64">
        <f t="shared" si="0"/>
        <v>0</v>
      </c>
      <c r="J18" s="64">
        <f t="shared" si="0"/>
        <v>0</v>
      </c>
      <c r="K18" s="64">
        <f t="shared" si="0"/>
        <v>0</v>
      </c>
      <c r="L18" s="64">
        <f t="shared" si="0"/>
        <v>0</v>
      </c>
      <c r="M18" s="64">
        <f t="shared" si="0"/>
        <v>0</v>
      </c>
      <c r="N18" s="64">
        <f t="shared" si="0"/>
        <v>0</v>
      </c>
      <c r="O18" s="64">
        <f t="shared" si="0"/>
        <v>0</v>
      </c>
      <c r="P18" s="64">
        <f t="shared" si="0"/>
        <v>0</v>
      </c>
      <c r="Q18" s="64">
        <f t="shared" si="0"/>
        <v>0</v>
      </c>
      <c r="R18" s="146">
        <f t="shared" si="0"/>
        <v>0</v>
      </c>
      <c r="S18" s="146">
        <f t="shared" si="0"/>
        <v>0</v>
      </c>
      <c r="T18" s="4"/>
      <c r="Y18" s="2" t="s">
        <v>42</v>
      </c>
    </row>
    <row r="19" spans="1:39" s="2" customFormat="1" ht="28.5" customHeight="1">
      <c r="A19" s="5"/>
      <c r="B19" s="20" t="s">
        <v>43</v>
      </c>
      <c r="C19" s="45"/>
      <c r="D19" s="65"/>
      <c r="E19" s="78"/>
      <c r="F19" s="92"/>
      <c r="G19" s="65"/>
      <c r="H19" s="65"/>
      <c r="I19" s="65"/>
      <c r="J19" s="65"/>
      <c r="K19" s="65"/>
      <c r="L19" s="65"/>
      <c r="M19" s="65"/>
      <c r="N19" s="65"/>
      <c r="O19" s="65"/>
      <c r="P19" s="65"/>
      <c r="Q19" s="65"/>
      <c r="R19" s="147">
        <f>SUM(F19:Q19)</f>
        <v>0</v>
      </c>
      <c r="S19" s="155" t="s">
        <v>44</v>
      </c>
      <c r="Y19" s="4" t="s">
        <v>13</v>
      </c>
      <c r="Z19" s="4" t="s">
        <v>32</v>
      </c>
      <c r="AA19" s="4" t="s">
        <v>31</v>
      </c>
      <c r="AB19" s="4" t="s">
        <v>19</v>
      </c>
      <c r="AC19" s="4" t="s">
        <v>26</v>
      </c>
      <c r="AD19" s="4" t="s">
        <v>27</v>
      </c>
      <c r="AE19" s="4" t="s">
        <v>1</v>
      </c>
      <c r="AF19" s="4" t="s">
        <v>28</v>
      </c>
      <c r="AG19" s="4" t="s">
        <v>12</v>
      </c>
      <c r="AH19" s="4" t="s">
        <v>46</v>
      </c>
      <c r="AI19" s="4" t="s">
        <v>25</v>
      </c>
      <c r="AJ19" s="4" t="s">
        <v>35</v>
      </c>
      <c r="AK19" s="4" t="s">
        <v>36</v>
      </c>
      <c r="AL19" s="4" t="s">
        <v>32</v>
      </c>
      <c r="AM19" s="4" t="s">
        <v>31</v>
      </c>
    </row>
    <row r="20" spans="1:39" s="2" customFormat="1" ht="24" customHeight="1">
      <c r="A20" s="4"/>
      <c r="B20" s="21" t="s">
        <v>48</v>
      </c>
      <c r="C20" s="39"/>
      <c r="D20" s="59"/>
      <c r="E20" s="72"/>
      <c r="F20" s="86"/>
      <c r="G20" s="59"/>
      <c r="H20" s="59"/>
      <c r="I20" s="59"/>
      <c r="J20" s="59"/>
      <c r="K20" s="59"/>
      <c r="L20" s="59"/>
      <c r="M20" s="59"/>
      <c r="N20" s="59"/>
      <c r="O20" s="59"/>
      <c r="P20" s="59"/>
      <c r="Q20" s="59"/>
      <c r="R20" s="148"/>
      <c r="S20" s="148"/>
      <c r="T20" s="4"/>
      <c r="X20" s="160" t="s">
        <v>49</v>
      </c>
      <c r="Y20" s="161">
        <f t="shared" ref="Y20:AM20" si="1">IF($C$7="生活介護",IF(C20&gt;11,C20*C19*1.25,(C20+3)*C19),C20*C19*1.05)</f>
        <v>0</v>
      </c>
      <c r="Z20" s="161">
        <f t="shared" si="1"/>
        <v>0</v>
      </c>
      <c r="AA20" s="161">
        <f t="shared" si="1"/>
        <v>0</v>
      </c>
      <c r="AB20" s="161">
        <f t="shared" si="1"/>
        <v>0</v>
      </c>
      <c r="AC20" s="161">
        <f t="shared" si="1"/>
        <v>0</v>
      </c>
      <c r="AD20" s="161">
        <f t="shared" si="1"/>
        <v>0</v>
      </c>
      <c r="AE20" s="161">
        <f t="shared" si="1"/>
        <v>0</v>
      </c>
      <c r="AF20" s="161">
        <f t="shared" si="1"/>
        <v>0</v>
      </c>
      <c r="AG20" s="161">
        <f t="shared" si="1"/>
        <v>0</v>
      </c>
      <c r="AH20" s="161">
        <f t="shared" si="1"/>
        <v>0</v>
      </c>
      <c r="AI20" s="161">
        <f t="shared" si="1"/>
        <v>0</v>
      </c>
      <c r="AJ20" s="161">
        <f t="shared" si="1"/>
        <v>0</v>
      </c>
      <c r="AK20" s="161">
        <f t="shared" si="1"/>
        <v>0</v>
      </c>
      <c r="AL20" s="161">
        <f t="shared" si="1"/>
        <v>0</v>
      </c>
      <c r="AM20" s="161">
        <f t="shared" si="1"/>
        <v>0</v>
      </c>
    </row>
    <row r="21" spans="1:39" s="2" customFormat="1" ht="32.25" customHeight="1">
      <c r="A21" s="4"/>
      <c r="B21" s="22" t="s">
        <v>17</v>
      </c>
      <c r="C21" s="46" t="e">
        <f t="shared" ref="C21:Q21" si="2">C18/C19</f>
        <v>#DIV/0!</v>
      </c>
      <c r="D21" s="66" t="e">
        <f t="shared" si="2"/>
        <v>#DIV/0!</v>
      </c>
      <c r="E21" s="79" t="e">
        <f t="shared" si="2"/>
        <v>#DIV/0!</v>
      </c>
      <c r="F21" s="46" t="e">
        <f t="shared" si="2"/>
        <v>#DIV/0!</v>
      </c>
      <c r="G21" s="66" t="e">
        <f t="shared" si="2"/>
        <v>#DIV/0!</v>
      </c>
      <c r="H21" s="66" t="e">
        <f t="shared" si="2"/>
        <v>#DIV/0!</v>
      </c>
      <c r="I21" s="66" t="e">
        <f t="shared" si="2"/>
        <v>#DIV/0!</v>
      </c>
      <c r="J21" s="66" t="e">
        <f t="shared" si="2"/>
        <v>#DIV/0!</v>
      </c>
      <c r="K21" s="66" t="e">
        <f t="shared" si="2"/>
        <v>#DIV/0!</v>
      </c>
      <c r="L21" s="66" t="e">
        <f t="shared" si="2"/>
        <v>#DIV/0!</v>
      </c>
      <c r="M21" s="66" t="e">
        <f t="shared" si="2"/>
        <v>#DIV/0!</v>
      </c>
      <c r="N21" s="66" t="e">
        <f t="shared" si="2"/>
        <v>#DIV/0!</v>
      </c>
      <c r="O21" s="66" t="e">
        <f t="shared" si="2"/>
        <v>#DIV/0!</v>
      </c>
      <c r="P21" s="66" t="e">
        <f t="shared" si="2"/>
        <v>#DIV/0!</v>
      </c>
      <c r="Q21" s="66" t="e">
        <f t="shared" si="2"/>
        <v>#DIV/0!</v>
      </c>
      <c r="R21" s="148"/>
      <c r="S21" s="148"/>
      <c r="T21" s="4"/>
      <c r="X21" s="160"/>
      <c r="Y21" s="161"/>
      <c r="Z21" s="161"/>
      <c r="AA21" s="161"/>
      <c r="AB21" s="161"/>
      <c r="AC21" s="161"/>
      <c r="AD21" s="161"/>
      <c r="AE21" s="161"/>
      <c r="AF21" s="161"/>
      <c r="AG21" s="161"/>
      <c r="AH21" s="161"/>
      <c r="AI21" s="161"/>
      <c r="AJ21" s="161"/>
      <c r="AK21" s="161"/>
      <c r="AL21" s="161"/>
      <c r="AM21" s="161"/>
    </row>
    <row r="22" spans="1:39" s="2" customFormat="1" ht="32.25" customHeight="1">
      <c r="A22" s="4"/>
      <c r="B22" s="23" t="s">
        <v>47</v>
      </c>
      <c r="C22" s="47"/>
      <c r="D22" s="67"/>
      <c r="E22" s="67"/>
      <c r="F22" s="67"/>
      <c r="G22" s="67"/>
      <c r="H22" s="67"/>
      <c r="I22" s="67"/>
      <c r="J22" s="67"/>
      <c r="K22" s="67"/>
      <c r="L22" s="67"/>
      <c r="M22" s="67"/>
      <c r="N22" s="67"/>
      <c r="O22" s="67"/>
      <c r="P22" s="67"/>
      <c r="Q22" s="134"/>
      <c r="R22" s="148"/>
      <c r="S22" s="148"/>
      <c r="T22" s="4"/>
      <c r="X22" s="160"/>
      <c r="Y22" s="161"/>
      <c r="Z22" s="161"/>
      <c r="AA22" s="161"/>
      <c r="AB22" s="161"/>
      <c r="AC22" s="161"/>
      <c r="AD22" s="161"/>
      <c r="AE22" s="161"/>
      <c r="AF22" s="161"/>
      <c r="AG22" s="161"/>
      <c r="AH22" s="161"/>
      <c r="AI22" s="161"/>
      <c r="AJ22" s="161"/>
      <c r="AK22" s="161"/>
      <c r="AL22" s="161"/>
      <c r="AM22" s="161"/>
    </row>
    <row r="23" spans="1:39" s="2" customFormat="1" ht="24" customHeight="1">
      <c r="A23" s="4"/>
      <c r="B23" s="24" t="s">
        <v>29</v>
      </c>
      <c r="C23" s="48"/>
      <c r="D23" s="48"/>
      <c r="E23" s="80"/>
      <c r="F23" s="93">
        <f t="shared" ref="F23:Q23" si="3">SUM(C18:E18)-SUM(C22:E22)</f>
        <v>0</v>
      </c>
      <c r="G23" s="93">
        <f t="shared" si="3"/>
        <v>0</v>
      </c>
      <c r="H23" s="93">
        <f t="shared" si="3"/>
        <v>0</v>
      </c>
      <c r="I23" s="93">
        <f t="shared" si="3"/>
        <v>0</v>
      </c>
      <c r="J23" s="93">
        <f t="shared" si="3"/>
        <v>0</v>
      </c>
      <c r="K23" s="93">
        <f t="shared" si="3"/>
        <v>0</v>
      </c>
      <c r="L23" s="93">
        <f t="shared" si="3"/>
        <v>0</v>
      </c>
      <c r="M23" s="93">
        <f t="shared" si="3"/>
        <v>0</v>
      </c>
      <c r="N23" s="93">
        <f t="shared" si="3"/>
        <v>0</v>
      </c>
      <c r="O23" s="93">
        <f t="shared" si="3"/>
        <v>0</v>
      </c>
      <c r="P23" s="93">
        <f t="shared" si="3"/>
        <v>0</v>
      </c>
      <c r="Q23" s="135">
        <f t="shared" si="3"/>
        <v>0</v>
      </c>
      <c r="R23" s="148"/>
      <c r="S23" s="148"/>
      <c r="T23" s="4"/>
      <c r="X23" s="160"/>
    </row>
    <row r="24" spans="1:39" s="2" customFormat="1" ht="24" customHeight="1">
      <c r="A24" s="4"/>
      <c r="B24" s="24" t="s">
        <v>50</v>
      </c>
      <c r="C24" s="49"/>
      <c r="D24" s="49"/>
      <c r="E24" s="81"/>
      <c r="F24" s="93">
        <f t="shared" ref="F24:Q24" si="4">SUM(Y20:AA20)</f>
        <v>0</v>
      </c>
      <c r="G24" s="93">
        <f t="shared" si="4"/>
        <v>0</v>
      </c>
      <c r="H24" s="93">
        <f t="shared" si="4"/>
        <v>0</v>
      </c>
      <c r="I24" s="93">
        <f t="shared" si="4"/>
        <v>0</v>
      </c>
      <c r="J24" s="93">
        <f t="shared" si="4"/>
        <v>0</v>
      </c>
      <c r="K24" s="93">
        <f t="shared" si="4"/>
        <v>0</v>
      </c>
      <c r="L24" s="93">
        <f t="shared" si="4"/>
        <v>0</v>
      </c>
      <c r="M24" s="93">
        <f t="shared" si="4"/>
        <v>0</v>
      </c>
      <c r="N24" s="93">
        <f t="shared" si="4"/>
        <v>0</v>
      </c>
      <c r="O24" s="93">
        <f t="shared" si="4"/>
        <v>0</v>
      </c>
      <c r="P24" s="93">
        <f t="shared" si="4"/>
        <v>0</v>
      </c>
      <c r="Q24" s="135">
        <f t="shared" si="4"/>
        <v>0</v>
      </c>
      <c r="R24" s="148"/>
      <c r="S24" s="148"/>
      <c r="T24" s="4"/>
    </row>
    <row r="25" spans="1:39" s="2" customFormat="1" ht="28.5" customHeight="1">
      <c r="A25" s="4"/>
      <c r="B25" s="25" t="s">
        <v>52</v>
      </c>
      <c r="C25" s="50"/>
      <c r="D25" s="50"/>
      <c r="E25" s="50"/>
      <c r="F25" s="94" t="str">
        <f t="shared" ref="F25:Q25" si="5">IF(F23&gt;F24,"○","")</f>
        <v/>
      </c>
      <c r="G25" s="94" t="str">
        <f t="shared" si="5"/>
        <v/>
      </c>
      <c r="H25" s="94" t="str">
        <f t="shared" si="5"/>
        <v/>
      </c>
      <c r="I25" s="94" t="str">
        <f t="shared" si="5"/>
        <v/>
      </c>
      <c r="J25" s="94" t="str">
        <f t="shared" si="5"/>
        <v/>
      </c>
      <c r="K25" s="94" t="str">
        <f t="shared" si="5"/>
        <v/>
      </c>
      <c r="L25" s="94" t="str">
        <f t="shared" si="5"/>
        <v/>
      </c>
      <c r="M25" s="94" t="str">
        <f t="shared" si="5"/>
        <v/>
      </c>
      <c r="N25" s="94" t="str">
        <f t="shared" si="5"/>
        <v/>
      </c>
      <c r="O25" s="94" t="str">
        <f t="shared" si="5"/>
        <v/>
      </c>
      <c r="P25" s="94" t="str">
        <f t="shared" si="5"/>
        <v/>
      </c>
      <c r="Q25" s="136" t="str">
        <f t="shared" si="5"/>
        <v/>
      </c>
      <c r="R25" s="148"/>
      <c r="S25" s="148"/>
      <c r="T25" s="4"/>
    </row>
    <row r="26" spans="1:39" ht="47.25" customHeight="1">
      <c r="A26" s="6"/>
      <c r="B26" s="26" t="s">
        <v>54</v>
      </c>
      <c r="C26" s="26"/>
      <c r="D26" s="26"/>
      <c r="E26" s="26"/>
      <c r="F26" s="26"/>
      <c r="G26" s="26"/>
      <c r="H26" s="26"/>
      <c r="I26" s="26"/>
      <c r="J26" s="26"/>
      <c r="K26" s="26"/>
      <c r="L26" s="26"/>
      <c r="M26" s="26"/>
      <c r="N26" s="26"/>
      <c r="O26" s="26"/>
      <c r="P26" s="26"/>
      <c r="Q26" s="26"/>
      <c r="R26" s="26"/>
      <c r="S26" s="26"/>
      <c r="T26" s="26"/>
      <c r="U26" s="26"/>
      <c r="V26" s="26"/>
    </row>
    <row r="27" spans="1:39" ht="29.25" customHeight="1">
      <c r="A27" s="6"/>
      <c r="B27" s="27"/>
      <c r="C27" s="27"/>
      <c r="D27" s="27"/>
      <c r="E27" s="27"/>
      <c r="F27" s="27"/>
      <c r="G27" s="27"/>
      <c r="H27" s="27"/>
      <c r="I27" s="27"/>
      <c r="J27" s="27"/>
      <c r="K27" s="27"/>
      <c r="L27" s="27"/>
      <c r="M27" s="27"/>
      <c r="N27" s="27"/>
      <c r="O27" s="27"/>
      <c r="P27" s="27"/>
      <c r="Q27" s="27"/>
      <c r="R27" s="27"/>
      <c r="S27" s="27"/>
      <c r="T27" s="27"/>
      <c r="U27" s="27"/>
      <c r="V27" s="27"/>
    </row>
    <row r="28" spans="1:39" ht="6.75" customHeight="1">
      <c r="A28" s="6"/>
      <c r="B28" s="6"/>
      <c r="C28" s="6"/>
      <c r="D28" s="6"/>
      <c r="E28" s="6"/>
      <c r="F28" s="6"/>
      <c r="G28" s="6"/>
      <c r="H28" s="6"/>
    </row>
    <row r="29" spans="1:39" ht="25.5" customHeight="1">
      <c r="A29" s="6"/>
      <c r="B29" s="28" t="s">
        <v>53</v>
      </c>
      <c r="C29" s="51"/>
      <c r="D29" s="51"/>
      <c r="E29" s="51"/>
      <c r="F29" s="95"/>
      <c r="G29" s="104" t="e">
        <f>ROUND(S18/R18,1)</f>
        <v>#DIV/0!</v>
      </c>
      <c r="H29" s="51" t="s">
        <v>55</v>
      </c>
      <c r="I29" s="51"/>
      <c r="J29" s="51"/>
      <c r="K29" s="121"/>
      <c r="M29" s="126"/>
      <c r="N29" s="126"/>
    </row>
    <row r="30" spans="1:39" ht="29.25" customHeight="1">
      <c r="A30" s="6"/>
      <c r="B30" s="29" t="s">
        <v>51</v>
      </c>
      <c r="C30" s="52"/>
      <c r="D30" s="52"/>
      <c r="E30" s="52"/>
      <c r="F30" s="96"/>
      <c r="G30" s="105" t="e">
        <f>ROUND(T15/R18,3)*100</f>
        <v>#DIV/0!</v>
      </c>
      <c r="H30" s="53" t="s">
        <v>57</v>
      </c>
      <c r="I30" s="53"/>
      <c r="J30" s="53"/>
      <c r="K30" s="122"/>
      <c r="M30" s="127"/>
      <c r="N30" s="127"/>
    </row>
    <row r="31" spans="1:39" ht="29.25" customHeight="1">
      <c r="A31" s="6"/>
      <c r="B31" s="29" t="s">
        <v>58</v>
      </c>
      <c r="C31" s="52"/>
      <c r="D31" s="52"/>
      <c r="E31" s="52"/>
      <c r="F31" s="96"/>
      <c r="G31" s="106" t="e">
        <f>ROUND(T16/R18,3)*100</f>
        <v>#DIV/0!</v>
      </c>
      <c r="H31" s="53" t="s">
        <v>57</v>
      </c>
      <c r="I31" s="53"/>
      <c r="J31" s="53"/>
      <c r="K31" s="122"/>
    </row>
    <row r="32" spans="1:39" ht="18.75" customHeight="1">
      <c r="A32" s="6"/>
      <c r="B32" s="30" t="s">
        <v>61</v>
      </c>
      <c r="C32" s="53"/>
      <c r="D32" s="53"/>
      <c r="E32" s="53"/>
      <c r="F32" s="97"/>
      <c r="G32" s="107" t="e">
        <f>ROUNDUP(R18/R19,1)</f>
        <v>#DIV/0!</v>
      </c>
      <c r="H32" s="53" t="s">
        <v>62</v>
      </c>
      <c r="I32" s="53"/>
      <c r="J32" s="53"/>
      <c r="K32" s="122"/>
      <c r="P32" s="130" t="s">
        <v>63</v>
      </c>
      <c r="Q32" s="137"/>
      <c r="R32" s="149"/>
    </row>
    <row r="33" spans="1:18" ht="18.75" customHeight="1">
      <c r="A33" s="6"/>
      <c r="B33" s="30" t="s">
        <v>39</v>
      </c>
      <c r="C33" s="53"/>
      <c r="D33" s="53"/>
      <c r="E33" s="53"/>
      <c r="F33" s="97"/>
      <c r="G33" s="108"/>
      <c r="H33" s="53" t="s">
        <v>30</v>
      </c>
      <c r="I33" s="53"/>
      <c r="J33" s="53"/>
      <c r="K33" s="122"/>
      <c r="L33" s="124"/>
      <c r="P33" s="131"/>
      <c r="Q33" s="138"/>
      <c r="R33" s="150" t="s">
        <v>38</v>
      </c>
    </row>
    <row r="34" spans="1:18" ht="27.75" customHeight="1">
      <c r="A34" s="6"/>
      <c r="B34" s="31" t="s">
        <v>45</v>
      </c>
      <c r="C34" s="54"/>
      <c r="D34" s="54"/>
      <c r="E34" s="54"/>
      <c r="F34" s="98"/>
      <c r="G34" s="109" t="e">
        <f>ROUNDUP(G32/G33,1)</f>
        <v>#DIV/0!</v>
      </c>
      <c r="H34" s="111" t="s">
        <v>64</v>
      </c>
      <c r="I34" s="111">
        <v>1</v>
      </c>
      <c r="J34" s="117"/>
      <c r="K34" s="123"/>
      <c r="M34" s="128"/>
      <c r="N34" s="129"/>
      <c r="O34" s="129"/>
    </row>
    <row r="35" spans="1:18" s="1" customFormat="1" ht="16.5" customHeight="1">
      <c r="A35" s="6"/>
      <c r="B35" s="6"/>
      <c r="C35" s="6"/>
      <c r="D35" s="6"/>
      <c r="E35" s="6"/>
      <c r="F35" s="6"/>
      <c r="G35" s="6"/>
      <c r="H35" s="6"/>
    </row>
    <row r="36" spans="1:18" s="1" customFormat="1" ht="14.25">
      <c r="A36" s="6"/>
      <c r="B36" s="32"/>
      <c r="C36" s="33"/>
      <c r="H36" s="68"/>
      <c r="I36" s="112"/>
      <c r="J36" s="32"/>
      <c r="K36" s="33"/>
      <c r="O36" s="33"/>
    </row>
    <row r="37" spans="1:18" s="1" customFormat="1" ht="6.75" customHeight="1">
      <c r="A37" s="6"/>
      <c r="B37" s="32"/>
      <c r="C37" s="32"/>
      <c r="D37" s="68"/>
      <c r="E37" s="32"/>
      <c r="F37" s="33"/>
      <c r="G37" s="32"/>
    </row>
    <row r="38" spans="1:18" s="1" customFormat="1" ht="14.25">
      <c r="A38" s="6"/>
      <c r="B38" s="32"/>
      <c r="C38" s="33"/>
      <c r="D38" s="32"/>
      <c r="H38" s="68"/>
      <c r="I38" s="33"/>
      <c r="J38" s="32"/>
      <c r="K38" s="32"/>
      <c r="O38" s="33"/>
    </row>
    <row r="39" spans="1:18" s="1" customFormat="1" ht="6.75" customHeight="1">
      <c r="A39" s="6"/>
      <c r="B39" s="32"/>
      <c r="C39" s="32"/>
      <c r="D39" s="32"/>
      <c r="E39" s="68"/>
      <c r="F39" s="32"/>
      <c r="G39" s="33"/>
    </row>
    <row r="40" spans="1:18" s="1" customFormat="1" ht="14.25">
      <c r="A40" s="1"/>
      <c r="B40" s="32"/>
      <c r="C40" s="33"/>
      <c r="D40" s="33"/>
      <c r="H40" s="68"/>
      <c r="I40" s="33"/>
      <c r="J40" s="32"/>
      <c r="K40" s="32"/>
      <c r="P40" s="33"/>
    </row>
    <row r="41" spans="1:18" s="1" customFormat="1" ht="7.5" customHeight="1">
      <c r="A41" s="6"/>
      <c r="B41" s="32"/>
      <c r="C41" s="32"/>
      <c r="D41" s="32"/>
      <c r="E41" s="32"/>
      <c r="F41" s="32"/>
      <c r="G41" s="32"/>
      <c r="H41" s="32"/>
      <c r="I41" s="33"/>
      <c r="J41" s="33"/>
    </row>
    <row r="42" spans="1:18" s="1" customFormat="1">
      <c r="A42" s="1"/>
      <c r="B42" s="33"/>
      <c r="C42" s="33"/>
      <c r="D42" s="33"/>
      <c r="G42" s="33"/>
      <c r="H42" s="33"/>
      <c r="I42" s="113"/>
      <c r="J42" s="33"/>
    </row>
    <row r="43" spans="1:18" s="1" customFormat="1" ht="6" customHeight="1">
      <c r="A43" s="6"/>
      <c r="B43" s="32"/>
      <c r="C43" s="32"/>
      <c r="D43" s="32"/>
      <c r="E43" s="32"/>
      <c r="F43" s="32"/>
      <c r="G43" s="32"/>
      <c r="H43" s="32"/>
      <c r="I43" s="33"/>
      <c r="J43" s="33"/>
    </row>
    <row r="44" spans="1:18" s="1" customFormat="1">
      <c r="A44" s="1"/>
      <c r="B44" s="33"/>
      <c r="C44" s="33"/>
      <c r="D44" s="33"/>
      <c r="G44" s="33"/>
      <c r="H44" s="33"/>
      <c r="I44" s="113"/>
      <c r="J44" s="33"/>
    </row>
    <row r="45" spans="1:18" s="1" customFormat="1" ht="6.75" customHeight="1">
      <c r="A45" s="1"/>
      <c r="B45" s="33"/>
      <c r="C45" s="33"/>
      <c r="D45" s="33"/>
      <c r="E45" s="33"/>
      <c r="F45" s="33"/>
      <c r="G45" s="33"/>
      <c r="H45" s="33"/>
      <c r="I45" s="33"/>
      <c r="J45" s="33"/>
    </row>
    <row r="46" spans="1:18" s="1" customFormat="1">
      <c r="A46" s="1"/>
      <c r="B46" s="33"/>
      <c r="C46" s="33"/>
      <c r="D46" s="33"/>
      <c r="H46" s="112"/>
      <c r="I46" s="114"/>
      <c r="J46" s="118"/>
    </row>
    <row r="47" spans="1:18" s="1" customFormat="1" ht="6.75" customHeight="1">
      <c r="A47" s="1"/>
      <c r="B47" s="33"/>
      <c r="C47" s="33"/>
      <c r="D47" s="33"/>
      <c r="E47" s="33"/>
      <c r="F47" s="33"/>
      <c r="G47" s="33"/>
      <c r="H47" s="33"/>
      <c r="I47" s="33"/>
      <c r="J47" s="33"/>
    </row>
    <row r="48" spans="1:18" s="1" customFormat="1" ht="33.75" customHeight="1">
      <c r="A48" s="1"/>
      <c r="B48" s="33"/>
      <c r="C48" s="33"/>
      <c r="D48" s="33"/>
      <c r="E48" s="82"/>
      <c r="F48" s="82"/>
      <c r="G48" s="110"/>
      <c r="H48" s="110"/>
      <c r="I48" s="33"/>
      <c r="J48" s="33"/>
      <c r="L48" s="1"/>
      <c r="M48" s="1"/>
      <c r="N48" s="1"/>
      <c r="O48" s="1"/>
    </row>
    <row r="49" spans="1:15" s="1" customFormat="1" ht="21.75" customHeight="1">
      <c r="A49" s="1"/>
      <c r="B49" s="34"/>
      <c r="C49" s="34"/>
      <c r="D49" s="34"/>
      <c r="E49" s="34"/>
      <c r="F49" s="99"/>
      <c r="G49" s="8"/>
      <c r="I49" s="33"/>
      <c r="J49" s="8"/>
      <c r="L49" s="1"/>
      <c r="M49" s="1"/>
      <c r="N49" s="1"/>
      <c r="O49" s="1"/>
    </row>
  </sheetData>
  <mergeCells count="31">
    <mergeCell ref="A3:G3"/>
    <mergeCell ref="J3:M3"/>
    <mergeCell ref="C7:D7"/>
    <mergeCell ref="F7:J7"/>
    <mergeCell ref="C9:E9"/>
    <mergeCell ref="F9:Q9"/>
    <mergeCell ref="C10:Q10"/>
    <mergeCell ref="U15:V15"/>
    <mergeCell ref="U16:X16"/>
    <mergeCell ref="B23:E23"/>
    <mergeCell ref="B24:E24"/>
    <mergeCell ref="B25:E25"/>
    <mergeCell ref="B29:F29"/>
    <mergeCell ref="H29:K29"/>
    <mergeCell ref="B30:F30"/>
    <mergeCell ref="H30:K30"/>
    <mergeCell ref="B31:F31"/>
    <mergeCell ref="H31:K31"/>
    <mergeCell ref="B32:F32"/>
    <mergeCell ref="H32:K32"/>
    <mergeCell ref="P32:R32"/>
    <mergeCell ref="B33:F33"/>
    <mergeCell ref="H33:K33"/>
    <mergeCell ref="P33:Q33"/>
    <mergeCell ref="B34:F34"/>
    <mergeCell ref="N34:O34"/>
    <mergeCell ref="B10:B11"/>
    <mergeCell ref="R10:R11"/>
    <mergeCell ref="S10:S11"/>
    <mergeCell ref="B17:B18"/>
    <mergeCell ref="B26:V27"/>
  </mergeCells>
  <phoneticPr fontId="19"/>
  <dataValidations count="1">
    <dataValidation type="list" allowBlank="1" showDropDown="0" showInputMessage="1" showErrorMessage="1" sqref="C7:D7">
      <formula1>$Z$7:$Z$9</formula1>
    </dataValidation>
  </dataValidations>
  <pageMargins left="0.7" right="0.7" top="0.75" bottom="0.75" header="0.3" footer="0.3"/>
  <pageSetup paperSize="9" scale="67" fitToWidth="1" fitToHeight="1" orientation="landscape" usePrinterDefaults="1" blackAndWhite="1" r:id="rId1"/>
  <headerFooter alignWithMargins="0"/>
  <rowBreaks count="1" manualBreakCount="1">
    <brk id="34"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51"/>
  </sheetPr>
  <dimension ref="A1:AM49"/>
  <sheetViews>
    <sheetView view="pageBreakPreview" zoomScale="75" zoomScaleSheetLayoutView="75" workbookViewId="0">
      <selection activeCell="J23" sqref="J23"/>
    </sheetView>
  </sheetViews>
  <sheetFormatPr defaultRowHeight="13.5"/>
  <cols>
    <col min="1" max="1" width="0.75" style="162" customWidth="1"/>
    <col min="2" max="2" width="15.5" style="162" customWidth="1"/>
    <col min="3" max="12" width="7.75" style="162" customWidth="1"/>
    <col min="13" max="13" width="8.25" style="162" customWidth="1"/>
    <col min="14" max="14" width="7.75" style="162" customWidth="1"/>
    <col min="15" max="16" width="8.5" style="162" customWidth="1"/>
    <col min="17" max="17" width="8.25" style="162" customWidth="1"/>
    <col min="18" max="19" width="7.625" style="162" customWidth="1"/>
    <col min="20" max="20" width="7.25" style="162" customWidth="1"/>
    <col min="21" max="21" width="8.75" style="162" customWidth="1"/>
    <col min="22" max="16384" width="9" style="162" bestFit="1" customWidth="1"/>
  </cols>
  <sheetData>
    <row r="1" spans="1:26" ht="18.75" customHeight="1">
      <c r="A1" s="162" t="s">
        <v>65</v>
      </c>
    </row>
    <row r="2" spans="1:26" ht="8.25" customHeight="1"/>
    <row r="3" spans="1:26" ht="25.5" customHeight="1">
      <c r="A3" s="164" t="s">
        <v>5</v>
      </c>
      <c r="B3" s="168"/>
      <c r="C3" s="168"/>
      <c r="D3" s="168"/>
      <c r="E3" s="168"/>
      <c r="F3" s="168"/>
      <c r="G3" s="261"/>
      <c r="J3" s="276" t="s">
        <v>6</v>
      </c>
      <c r="K3" s="280"/>
      <c r="L3" s="280"/>
      <c r="M3" s="286"/>
    </row>
    <row r="4" spans="1:26" ht="6.75" customHeight="1"/>
    <row r="5" spans="1:26" ht="21" customHeight="1">
      <c r="B5" s="169" t="s">
        <v>3</v>
      </c>
      <c r="C5" s="170"/>
    </row>
    <row r="6" spans="1:26" ht="9.75" customHeight="1">
      <c r="B6" s="170"/>
      <c r="C6" s="170"/>
      <c r="K6" s="281"/>
    </row>
    <row r="7" spans="1:26" ht="28.5" customHeight="1">
      <c r="B7" s="171" t="s">
        <v>7</v>
      </c>
      <c r="C7" s="196" t="s">
        <v>9</v>
      </c>
      <c r="D7" s="216"/>
      <c r="E7" s="230" t="s">
        <v>8</v>
      </c>
      <c r="F7" s="244" t="s">
        <v>4</v>
      </c>
      <c r="G7" s="262"/>
      <c r="H7" s="262"/>
      <c r="I7" s="262"/>
      <c r="J7" s="277"/>
      <c r="Z7" s="162" t="s">
        <v>9</v>
      </c>
    </row>
    <row r="8" spans="1:26" ht="9.75" customHeight="1">
      <c r="B8" s="170"/>
      <c r="C8" s="170"/>
      <c r="Z8" s="162" t="s">
        <v>0</v>
      </c>
    </row>
    <row r="9" spans="1:26" ht="22.5" customHeight="1">
      <c r="B9" s="172"/>
      <c r="C9" s="197" t="s">
        <v>56</v>
      </c>
      <c r="D9" s="217"/>
      <c r="E9" s="231"/>
      <c r="F9" s="245" t="s">
        <v>60</v>
      </c>
      <c r="G9" s="263"/>
      <c r="H9" s="263"/>
      <c r="I9" s="263"/>
      <c r="J9" s="263"/>
      <c r="K9" s="263"/>
      <c r="L9" s="263"/>
      <c r="M9" s="263"/>
      <c r="N9" s="263"/>
      <c r="O9" s="263"/>
      <c r="P9" s="263"/>
      <c r="Q9" s="293"/>
      <c r="Z9" s="162" t="s">
        <v>14</v>
      </c>
    </row>
    <row r="10" spans="1:26" s="163" customFormat="1" ht="33" customHeight="1">
      <c r="A10" s="163"/>
      <c r="B10" s="173" t="s">
        <v>16</v>
      </c>
      <c r="C10" s="198" t="s">
        <v>66</v>
      </c>
      <c r="D10" s="218"/>
      <c r="E10" s="218"/>
      <c r="F10" s="218"/>
      <c r="G10" s="218"/>
      <c r="H10" s="218"/>
      <c r="I10" s="218"/>
      <c r="J10" s="218"/>
      <c r="K10" s="218"/>
      <c r="L10" s="218"/>
      <c r="M10" s="218"/>
      <c r="N10" s="218"/>
      <c r="O10" s="218"/>
      <c r="P10" s="218"/>
      <c r="Q10" s="294"/>
      <c r="R10" s="300" t="s">
        <v>20</v>
      </c>
      <c r="S10" s="312" t="s">
        <v>21</v>
      </c>
    </row>
    <row r="11" spans="1:26" s="163" customFormat="1" ht="20.25" customHeight="1">
      <c r="A11" s="165"/>
      <c r="B11" s="174"/>
      <c r="C11" s="199" t="s">
        <v>13</v>
      </c>
      <c r="D11" s="219" t="s">
        <v>22</v>
      </c>
      <c r="E11" s="232" t="s">
        <v>23</v>
      </c>
      <c r="F11" s="246" t="s">
        <v>24</v>
      </c>
      <c r="G11" s="264" t="s">
        <v>26</v>
      </c>
      <c r="H11" s="264" t="s">
        <v>27</v>
      </c>
      <c r="I11" s="264" t="s">
        <v>1</v>
      </c>
      <c r="J11" s="264" t="s">
        <v>28</v>
      </c>
      <c r="K11" s="264" t="s">
        <v>12</v>
      </c>
      <c r="L11" s="264" t="s">
        <v>33</v>
      </c>
      <c r="M11" s="264" t="s">
        <v>25</v>
      </c>
      <c r="N11" s="264" t="s">
        <v>35</v>
      </c>
      <c r="O11" s="264" t="s">
        <v>36</v>
      </c>
      <c r="P11" s="264" t="s">
        <v>32</v>
      </c>
      <c r="Q11" s="264" t="s">
        <v>31</v>
      </c>
      <c r="R11" s="301"/>
      <c r="S11" s="313"/>
      <c r="T11" s="165"/>
      <c r="V11" s="281"/>
    </row>
    <row r="12" spans="1:26" s="163" customFormat="1" ht="19.5" customHeight="1">
      <c r="A12" s="166"/>
      <c r="B12" s="175">
        <v>2</v>
      </c>
      <c r="C12" s="200">
        <v>21</v>
      </c>
      <c r="D12" s="220">
        <v>21</v>
      </c>
      <c r="E12" s="233">
        <v>23</v>
      </c>
      <c r="F12" s="247">
        <v>21</v>
      </c>
      <c r="G12" s="220">
        <v>21</v>
      </c>
      <c r="H12" s="220">
        <v>23</v>
      </c>
      <c r="I12" s="220">
        <v>21</v>
      </c>
      <c r="J12" s="220">
        <v>49</v>
      </c>
      <c r="K12" s="220">
        <v>56</v>
      </c>
      <c r="L12" s="220">
        <v>60</v>
      </c>
      <c r="M12" s="220">
        <v>49</v>
      </c>
      <c r="N12" s="220">
        <v>56</v>
      </c>
      <c r="O12" s="220">
        <v>49</v>
      </c>
      <c r="P12" s="220">
        <v>56</v>
      </c>
      <c r="Q12" s="220">
        <v>60</v>
      </c>
      <c r="R12" s="302">
        <f>SUM(F12:Q12)</f>
        <v>521</v>
      </c>
      <c r="S12" s="302">
        <f>B12*R12</f>
        <v>1042</v>
      </c>
      <c r="T12" s="165"/>
    </row>
    <row r="13" spans="1:26" s="163" customFormat="1" ht="19.5" customHeight="1">
      <c r="A13" s="166"/>
      <c r="B13" s="175">
        <v>3</v>
      </c>
      <c r="C13" s="200">
        <v>63</v>
      </c>
      <c r="D13" s="220">
        <v>62</v>
      </c>
      <c r="E13" s="233">
        <v>71</v>
      </c>
      <c r="F13" s="247">
        <v>63</v>
      </c>
      <c r="G13" s="220">
        <v>62</v>
      </c>
      <c r="H13" s="220">
        <v>71</v>
      </c>
      <c r="I13" s="220">
        <v>63</v>
      </c>
      <c r="J13" s="220">
        <v>111</v>
      </c>
      <c r="K13" s="220">
        <v>121</v>
      </c>
      <c r="L13" s="220">
        <v>122</v>
      </c>
      <c r="M13" s="220">
        <v>111</v>
      </c>
      <c r="N13" s="220">
        <v>121</v>
      </c>
      <c r="O13" s="220">
        <v>111</v>
      </c>
      <c r="P13" s="220">
        <v>121</v>
      </c>
      <c r="Q13" s="220">
        <v>122</v>
      </c>
      <c r="R13" s="302">
        <f>SUM(F13:Q13)</f>
        <v>1199</v>
      </c>
      <c r="S13" s="302">
        <f>B13*R13</f>
        <v>3597</v>
      </c>
      <c r="T13" s="165"/>
    </row>
    <row r="14" spans="1:26" s="163" customFormat="1" ht="19.5" customHeight="1">
      <c r="A14" s="166"/>
      <c r="B14" s="176">
        <v>4</v>
      </c>
      <c r="C14" s="201">
        <v>105</v>
      </c>
      <c r="D14" s="221">
        <v>100</v>
      </c>
      <c r="E14" s="234">
        <v>120</v>
      </c>
      <c r="F14" s="248">
        <v>105</v>
      </c>
      <c r="G14" s="221">
        <v>100</v>
      </c>
      <c r="H14" s="221">
        <v>120</v>
      </c>
      <c r="I14" s="221">
        <v>105</v>
      </c>
      <c r="J14" s="221">
        <v>149</v>
      </c>
      <c r="K14" s="221">
        <v>155</v>
      </c>
      <c r="L14" s="221">
        <v>178</v>
      </c>
      <c r="M14" s="221">
        <v>149</v>
      </c>
      <c r="N14" s="221">
        <v>155</v>
      </c>
      <c r="O14" s="221">
        <v>149</v>
      </c>
      <c r="P14" s="221">
        <v>155</v>
      </c>
      <c r="Q14" s="221">
        <v>220</v>
      </c>
      <c r="R14" s="303">
        <f>SUM(F14:Q14)</f>
        <v>1740</v>
      </c>
      <c r="S14" s="303">
        <f>B14*R14</f>
        <v>6960</v>
      </c>
      <c r="T14" s="165"/>
    </row>
    <row r="15" spans="1:26" s="163" customFormat="1" ht="24" customHeight="1">
      <c r="A15" s="165"/>
      <c r="B15" s="177">
        <v>5</v>
      </c>
      <c r="C15" s="202">
        <v>120</v>
      </c>
      <c r="D15" s="222">
        <v>113</v>
      </c>
      <c r="E15" s="235">
        <v>131</v>
      </c>
      <c r="F15" s="249">
        <v>120</v>
      </c>
      <c r="G15" s="222">
        <v>113</v>
      </c>
      <c r="H15" s="222">
        <v>131</v>
      </c>
      <c r="I15" s="222">
        <v>120</v>
      </c>
      <c r="J15" s="222">
        <v>123</v>
      </c>
      <c r="K15" s="222">
        <v>131</v>
      </c>
      <c r="L15" s="222">
        <v>145</v>
      </c>
      <c r="M15" s="222">
        <v>123</v>
      </c>
      <c r="N15" s="222">
        <v>131</v>
      </c>
      <c r="O15" s="222">
        <v>123</v>
      </c>
      <c r="P15" s="222">
        <v>131</v>
      </c>
      <c r="Q15" s="222">
        <v>145</v>
      </c>
      <c r="R15" s="304">
        <f>SUM(F15:Q15)</f>
        <v>1536</v>
      </c>
      <c r="S15" s="314">
        <f>B15*R15</f>
        <v>7680</v>
      </c>
      <c r="T15" s="317">
        <f>R15+R16</f>
        <v>2548</v>
      </c>
      <c r="U15" s="318" t="s">
        <v>15</v>
      </c>
      <c r="V15" s="318"/>
      <c r="W15" s="320"/>
      <c r="X15" s="320"/>
    </row>
    <row r="16" spans="1:26" s="163" customFormat="1" ht="24" customHeight="1">
      <c r="A16" s="165"/>
      <c r="B16" s="178">
        <v>6</v>
      </c>
      <c r="C16" s="203">
        <v>80</v>
      </c>
      <c r="D16" s="223">
        <v>79</v>
      </c>
      <c r="E16" s="236">
        <v>89</v>
      </c>
      <c r="F16" s="250">
        <v>80</v>
      </c>
      <c r="G16" s="223">
        <v>79</v>
      </c>
      <c r="H16" s="223">
        <v>89</v>
      </c>
      <c r="I16" s="223">
        <v>80</v>
      </c>
      <c r="J16" s="223">
        <v>79</v>
      </c>
      <c r="K16" s="223">
        <v>89</v>
      </c>
      <c r="L16" s="223">
        <v>90</v>
      </c>
      <c r="M16" s="223">
        <v>79</v>
      </c>
      <c r="N16" s="223">
        <v>89</v>
      </c>
      <c r="O16" s="223">
        <v>79</v>
      </c>
      <c r="P16" s="223">
        <v>89</v>
      </c>
      <c r="Q16" s="223">
        <v>90</v>
      </c>
      <c r="R16" s="305">
        <f>SUM(F16:Q16)</f>
        <v>1012</v>
      </c>
      <c r="S16" s="315">
        <f>B16*R16</f>
        <v>6072</v>
      </c>
      <c r="T16" s="317">
        <f>R16</f>
        <v>1012</v>
      </c>
      <c r="U16" s="319" t="s">
        <v>34</v>
      </c>
      <c r="V16" s="319"/>
      <c r="W16" s="319"/>
      <c r="X16" s="319"/>
    </row>
    <row r="17" spans="1:39" s="163" customFormat="1" ht="16.5" customHeight="1">
      <c r="A17" s="165"/>
      <c r="B17" s="179" t="s">
        <v>37</v>
      </c>
      <c r="C17" s="204"/>
      <c r="D17" s="224"/>
      <c r="E17" s="237"/>
      <c r="F17" s="251"/>
      <c r="G17" s="224"/>
      <c r="H17" s="224"/>
      <c r="I17" s="224"/>
      <c r="J17" s="224"/>
      <c r="K17" s="224"/>
      <c r="L17" s="224"/>
      <c r="M17" s="224"/>
      <c r="N17" s="224"/>
      <c r="O17" s="224"/>
      <c r="P17" s="224"/>
      <c r="Q17" s="224"/>
      <c r="R17" s="306" t="s">
        <v>40</v>
      </c>
      <c r="S17" s="306" t="s">
        <v>41</v>
      </c>
      <c r="T17" s="165"/>
    </row>
    <row r="18" spans="1:39" s="163" customFormat="1" ht="18.75" customHeight="1">
      <c r="A18" s="166"/>
      <c r="B18" s="180"/>
      <c r="C18" s="205">
        <f t="shared" ref="C18:S18" si="0">SUM(C12:C16)</f>
        <v>389</v>
      </c>
      <c r="D18" s="225">
        <f t="shared" si="0"/>
        <v>375</v>
      </c>
      <c r="E18" s="238">
        <f t="shared" si="0"/>
        <v>434</v>
      </c>
      <c r="F18" s="252">
        <f t="shared" si="0"/>
        <v>389</v>
      </c>
      <c r="G18" s="225">
        <f t="shared" si="0"/>
        <v>375</v>
      </c>
      <c r="H18" s="225">
        <f t="shared" si="0"/>
        <v>434</v>
      </c>
      <c r="I18" s="225">
        <f t="shared" si="0"/>
        <v>389</v>
      </c>
      <c r="J18" s="225">
        <f t="shared" si="0"/>
        <v>511</v>
      </c>
      <c r="K18" s="225">
        <f t="shared" si="0"/>
        <v>552</v>
      </c>
      <c r="L18" s="225">
        <f t="shared" si="0"/>
        <v>595</v>
      </c>
      <c r="M18" s="225">
        <f t="shared" si="0"/>
        <v>511</v>
      </c>
      <c r="N18" s="225">
        <f t="shared" si="0"/>
        <v>552</v>
      </c>
      <c r="O18" s="225">
        <f t="shared" si="0"/>
        <v>511</v>
      </c>
      <c r="P18" s="225">
        <f t="shared" si="0"/>
        <v>552</v>
      </c>
      <c r="Q18" s="225">
        <f t="shared" si="0"/>
        <v>637</v>
      </c>
      <c r="R18" s="307">
        <f t="shared" si="0"/>
        <v>6008</v>
      </c>
      <c r="S18" s="307">
        <f t="shared" si="0"/>
        <v>25351</v>
      </c>
      <c r="T18" s="165"/>
      <c r="Y18" s="163" t="s">
        <v>42</v>
      </c>
    </row>
    <row r="19" spans="1:39" s="163" customFormat="1" ht="28.5" customHeight="1">
      <c r="A19" s="166"/>
      <c r="B19" s="181" t="s">
        <v>43</v>
      </c>
      <c r="C19" s="206">
        <v>21</v>
      </c>
      <c r="D19" s="226">
        <v>20</v>
      </c>
      <c r="E19" s="239">
        <v>23</v>
      </c>
      <c r="F19" s="253">
        <v>21</v>
      </c>
      <c r="G19" s="226">
        <v>21</v>
      </c>
      <c r="H19" s="226">
        <v>22</v>
      </c>
      <c r="I19" s="226">
        <v>21</v>
      </c>
      <c r="J19" s="226">
        <v>20</v>
      </c>
      <c r="K19" s="226">
        <v>23</v>
      </c>
      <c r="L19" s="226">
        <v>23</v>
      </c>
      <c r="M19" s="226">
        <v>20</v>
      </c>
      <c r="N19" s="226">
        <v>22</v>
      </c>
      <c r="O19" s="226">
        <v>21</v>
      </c>
      <c r="P19" s="226">
        <v>20</v>
      </c>
      <c r="Q19" s="226">
        <v>23</v>
      </c>
      <c r="R19" s="308">
        <f>SUM(F19:Q19)</f>
        <v>257</v>
      </c>
      <c r="S19" s="316" t="s">
        <v>44</v>
      </c>
      <c r="Y19" s="165" t="s">
        <v>13</v>
      </c>
      <c r="Z19" s="165" t="s">
        <v>32</v>
      </c>
      <c r="AA19" s="165" t="s">
        <v>31</v>
      </c>
      <c r="AB19" s="165" t="s">
        <v>19</v>
      </c>
      <c r="AC19" s="165" t="s">
        <v>26</v>
      </c>
      <c r="AD19" s="165" t="s">
        <v>27</v>
      </c>
      <c r="AE19" s="165" t="s">
        <v>1</v>
      </c>
      <c r="AF19" s="165" t="s">
        <v>28</v>
      </c>
      <c r="AG19" s="165" t="s">
        <v>12</v>
      </c>
      <c r="AH19" s="165" t="s">
        <v>46</v>
      </c>
      <c r="AI19" s="165" t="s">
        <v>25</v>
      </c>
      <c r="AJ19" s="165" t="s">
        <v>35</v>
      </c>
      <c r="AK19" s="165" t="s">
        <v>36</v>
      </c>
      <c r="AL19" s="165" t="s">
        <v>32</v>
      </c>
      <c r="AM19" s="165" t="s">
        <v>31</v>
      </c>
    </row>
    <row r="20" spans="1:39" s="163" customFormat="1" ht="24" customHeight="1">
      <c r="A20" s="165"/>
      <c r="B20" s="182" t="s">
        <v>48</v>
      </c>
      <c r="C20" s="200">
        <v>20</v>
      </c>
      <c r="D20" s="220">
        <v>20</v>
      </c>
      <c r="E20" s="233">
        <v>20</v>
      </c>
      <c r="F20" s="247">
        <v>20</v>
      </c>
      <c r="G20" s="220">
        <v>20</v>
      </c>
      <c r="H20" s="220">
        <v>20</v>
      </c>
      <c r="I20" s="220">
        <v>20</v>
      </c>
      <c r="J20" s="220">
        <v>20</v>
      </c>
      <c r="K20" s="220">
        <v>20</v>
      </c>
      <c r="L20" s="220">
        <v>20</v>
      </c>
      <c r="M20" s="220">
        <v>30</v>
      </c>
      <c r="N20" s="220">
        <v>30</v>
      </c>
      <c r="O20" s="220">
        <v>30</v>
      </c>
      <c r="P20" s="220">
        <v>30</v>
      </c>
      <c r="Q20" s="220">
        <v>30</v>
      </c>
      <c r="R20" s="309"/>
      <c r="S20" s="309"/>
      <c r="T20" s="165"/>
      <c r="X20" s="321" t="s">
        <v>49</v>
      </c>
      <c r="Y20" s="322">
        <f t="shared" ref="Y20:AM20" si="1">IF($C$7="生活介護",IF(C20&gt;11,C20*C19*1.25,(C20+3)*C19),C20*C19*1.05)</f>
        <v>525</v>
      </c>
      <c r="Z20" s="322">
        <f t="shared" si="1"/>
        <v>500</v>
      </c>
      <c r="AA20" s="322">
        <f t="shared" si="1"/>
        <v>575</v>
      </c>
      <c r="AB20" s="322">
        <f t="shared" si="1"/>
        <v>525</v>
      </c>
      <c r="AC20" s="322">
        <f t="shared" si="1"/>
        <v>525</v>
      </c>
      <c r="AD20" s="322">
        <f t="shared" si="1"/>
        <v>550</v>
      </c>
      <c r="AE20" s="322">
        <f t="shared" si="1"/>
        <v>525</v>
      </c>
      <c r="AF20" s="322">
        <f t="shared" si="1"/>
        <v>500</v>
      </c>
      <c r="AG20" s="322">
        <f t="shared" si="1"/>
        <v>575</v>
      </c>
      <c r="AH20" s="322">
        <f t="shared" si="1"/>
        <v>575</v>
      </c>
      <c r="AI20" s="322">
        <f t="shared" si="1"/>
        <v>750</v>
      </c>
      <c r="AJ20" s="322">
        <f t="shared" si="1"/>
        <v>825</v>
      </c>
      <c r="AK20" s="322">
        <f t="shared" si="1"/>
        <v>787.5</v>
      </c>
      <c r="AL20" s="322">
        <f t="shared" si="1"/>
        <v>750</v>
      </c>
      <c r="AM20" s="322">
        <f t="shared" si="1"/>
        <v>862.5</v>
      </c>
    </row>
    <row r="21" spans="1:39" s="163" customFormat="1" ht="32.25" customHeight="1">
      <c r="A21" s="165"/>
      <c r="B21" s="183" t="s">
        <v>17</v>
      </c>
      <c r="C21" s="207">
        <f t="shared" ref="C21:Q21" si="2">C18/C19</f>
        <v>18.523809523809526</v>
      </c>
      <c r="D21" s="227">
        <f t="shared" si="2"/>
        <v>18.75</v>
      </c>
      <c r="E21" s="240">
        <f t="shared" si="2"/>
        <v>18.869565217391305</v>
      </c>
      <c r="F21" s="207">
        <f t="shared" si="2"/>
        <v>18.523809523809526</v>
      </c>
      <c r="G21" s="227">
        <f t="shared" si="2"/>
        <v>17.857142857142858</v>
      </c>
      <c r="H21" s="227">
        <f t="shared" si="2"/>
        <v>19.727272727272727</v>
      </c>
      <c r="I21" s="227">
        <f t="shared" si="2"/>
        <v>18.523809523809526</v>
      </c>
      <c r="J21" s="227">
        <f t="shared" si="2"/>
        <v>25.55</v>
      </c>
      <c r="K21" s="227">
        <f t="shared" si="2"/>
        <v>24</v>
      </c>
      <c r="L21" s="227">
        <f t="shared" si="2"/>
        <v>25.869565217391305</v>
      </c>
      <c r="M21" s="227">
        <f t="shared" si="2"/>
        <v>25.55</v>
      </c>
      <c r="N21" s="227">
        <f t="shared" si="2"/>
        <v>25.09090909090909</v>
      </c>
      <c r="O21" s="227">
        <f t="shared" si="2"/>
        <v>24.333333333333332</v>
      </c>
      <c r="P21" s="227">
        <f t="shared" si="2"/>
        <v>27.6</v>
      </c>
      <c r="Q21" s="227">
        <f t="shared" si="2"/>
        <v>27.695652173913043</v>
      </c>
      <c r="R21" s="309"/>
      <c r="S21" s="309"/>
      <c r="T21" s="165"/>
      <c r="X21" s="321"/>
      <c r="Y21" s="322"/>
      <c r="Z21" s="322"/>
      <c r="AA21" s="322"/>
      <c r="AB21" s="322"/>
      <c r="AC21" s="322"/>
      <c r="AD21" s="322"/>
      <c r="AE21" s="322"/>
      <c r="AF21" s="322"/>
      <c r="AG21" s="322"/>
      <c r="AH21" s="322"/>
      <c r="AI21" s="322"/>
      <c r="AJ21" s="322"/>
      <c r="AK21" s="322"/>
      <c r="AL21" s="322"/>
      <c r="AM21" s="322"/>
    </row>
    <row r="22" spans="1:39" s="163" customFormat="1" ht="32.25" customHeight="1">
      <c r="A22" s="165"/>
      <c r="B22" s="184" t="s">
        <v>47</v>
      </c>
      <c r="C22" s="208">
        <v>0</v>
      </c>
      <c r="D22" s="228">
        <v>0</v>
      </c>
      <c r="E22" s="228">
        <v>0</v>
      </c>
      <c r="F22" s="228">
        <v>0</v>
      </c>
      <c r="G22" s="228">
        <v>0</v>
      </c>
      <c r="H22" s="228">
        <v>0</v>
      </c>
      <c r="I22" s="228">
        <v>0</v>
      </c>
      <c r="J22" s="228">
        <v>0</v>
      </c>
      <c r="K22" s="228">
        <v>0</v>
      </c>
      <c r="L22" s="228">
        <v>0</v>
      </c>
      <c r="M22" s="228">
        <v>20</v>
      </c>
      <c r="N22" s="228">
        <v>22</v>
      </c>
      <c r="O22" s="228">
        <v>21</v>
      </c>
      <c r="P22" s="228">
        <v>20</v>
      </c>
      <c r="Q22" s="295">
        <v>23</v>
      </c>
      <c r="R22" s="309"/>
      <c r="S22" s="309"/>
      <c r="T22" s="165"/>
      <c r="X22" s="321"/>
      <c r="Y22" s="322"/>
      <c r="Z22" s="322"/>
      <c r="AA22" s="322"/>
      <c r="AB22" s="322"/>
      <c r="AC22" s="322"/>
      <c r="AD22" s="322"/>
      <c r="AE22" s="322"/>
      <c r="AF22" s="322"/>
      <c r="AG22" s="322"/>
      <c r="AH22" s="322"/>
      <c r="AI22" s="322"/>
      <c r="AJ22" s="322"/>
      <c r="AK22" s="322"/>
      <c r="AL22" s="322"/>
      <c r="AM22" s="322"/>
    </row>
    <row r="23" spans="1:39" s="163" customFormat="1" ht="24" customHeight="1">
      <c r="A23" s="165"/>
      <c r="B23" s="185" t="s">
        <v>29</v>
      </c>
      <c r="C23" s="209"/>
      <c r="D23" s="209"/>
      <c r="E23" s="241"/>
      <c r="F23" s="254">
        <f t="shared" ref="F23:Q23" si="3">SUM(C18:E18)-SUM(C22:E22)</f>
        <v>1198</v>
      </c>
      <c r="G23" s="254">
        <f t="shared" si="3"/>
        <v>1198</v>
      </c>
      <c r="H23" s="254">
        <f t="shared" si="3"/>
        <v>1198</v>
      </c>
      <c r="I23" s="254">
        <f t="shared" si="3"/>
        <v>1198</v>
      </c>
      <c r="J23" s="254">
        <f t="shared" si="3"/>
        <v>1198</v>
      </c>
      <c r="K23" s="254">
        <f t="shared" si="3"/>
        <v>1334</v>
      </c>
      <c r="L23" s="254">
        <f t="shared" si="3"/>
        <v>1452</v>
      </c>
      <c r="M23" s="254">
        <f t="shared" si="3"/>
        <v>1658</v>
      </c>
      <c r="N23" s="254">
        <f t="shared" si="3"/>
        <v>1638</v>
      </c>
      <c r="O23" s="254">
        <f t="shared" si="3"/>
        <v>1616</v>
      </c>
      <c r="P23" s="254">
        <f t="shared" si="3"/>
        <v>1511</v>
      </c>
      <c r="Q23" s="296">
        <f t="shared" si="3"/>
        <v>1552</v>
      </c>
      <c r="R23" s="309"/>
      <c r="S23" s="309"/>
      <c r="T23" s="165"/>
      <c r="X23" s="321"/>
    </row>
    <row r="24" spans="1:39" s="163" customFormat="1" ht="24" customHeight="1">
      <c r="A24" s="165"/>
      <c r="B24" s="185" t="s">
        <v>50</v>
      </c>
      <c r="C24" s="210"/>
      <c r="D24" s="210"/>
      <c r="E24" s="242"/>
      <c r="F24" s="254">
        <f t="shared" ref="F24:Q24" si="4">SUM(Y20:AA20)</f>
        <v>1600</v>
      </c>
      <c r="G24" s="254">
        <f t="shared" si="4"/>
        <v>1600</v>
      </c>
      <c r="H24" s="254">
        <f t="shared" si="4"/>
        <v>1625</v>
      </c>
      <c r="I24" s="254">
        <f t="shared" si="4"/>
        <v>1600</v>
      </c>
      <c r="J24" s="254">
        <f t="shared" si="4"/>
        <v>1600</v>
      </c>
      <c r="K24" s="254">
        <f t="shared" si="4"/>
        <v>1575</v>
      </c>
      <c r="L24" s="254">
        <f t="shared" si="4"/>
        <v>1600</v>
      </c>
      <c r="M24" s="254">
        <f t="shared" si="4"/>
        <v>1650</v>
      </c>
      <c r="N24" s="254">
        <f t="shared" si="4"/>
        <v>1900</v>
      </c>
      <c r="O24" s="254">
        <f t="shared" si="4"/>
        <v>2150</v>
      </c>
      <c r="P24" s="254">
        <f t="shared" si="4"/>
        <v>2362.5</v>
      </c>
      <c r="Q24" s="296">
        <f t="shared" si="4"/>
        <v>2362.5</v>
      </c>
      <c r="R24" s="309"/>
      <c r="S24" s="309"/>
      <c r="T24" s="165"/>
    </row>
    <row r="25" spans="1:39" s="163" customFormat="1" ht="28.5" customHeight="1">
      <c r="A25" s="165"/>
      <c r="B25" s="186" t="s">
        <v>52</v>
      </c>
      <c r="C25" s="211"/>
      <c r="D25" s="211"/>
      <c r="E25" s="211"/>
      <c r="F25" s="255" t="str">
        <f t="shared" ref="F25:Q25" si="5">IF(F23&gt;F24,"○","")</f>
        <v/>
      </c>
      <c r="G25" s="255" t="str">
        <f t="shared" si="5"/>
        <v/>
      </c>
      <c r="H25" s="255" t="str">
        <f t="shared" si="5"/>
        <v/>
      </c>
      <c r="I25" s="255" t="str">
        <f t="shared" si="5"/>
        <v/>
      </c>
      <c r="J25" s="255" t="str">
        <f t="shared" si="5"/>
        <v/>
      </c>
      <c r="K25" s="255" t="str">
        <f t="shared" si="5"/>
        <v/>
      </c>
      <c r="L25" s="255" t="str">
        <f t="shared" si="5"/>
        <v/>
      </c>
      <c r="M25" s="255" t="str">
        <f t="shared" si="5"/>
        <v>○</v>
      </c>
      <c r="N25" s="255" t="str">
        <f t="shared" si="5"/>
        <v/>
      </c>
      <c r="O25" s="255" t="str">
        <f t="shared" si="5"/>
        <v/>
      </c>
      <c r="P25" s="255" t="str">
        <f t="shared" si="5"/>
        <v/>
      </c>
      <c r="Q25" s="297" t="str">
        <f t="shared" si="5"/>
        <v/>
      </c>
      <c r="R25" s="309"/>
      <c r="S25" s="309"/>
      <c r="T25" s="165"/>
    </row>
    <row r="26" spans="1:39" ht="47.25" customHeight="1">
      <c r="A26" s="167"/>
      <c r="B26" s="187" t="s">
        <v>54</v>
      </c>
      <c r="C26" s="187"/>
      <c r="D26" s="187"/>
      <c r="E26" s="187"/>
      <c r="F26" s="187"/>
      <c r="G26" s="187"/>
      <c r="H26" s="187"/>
      <c r="I26" s="187"/>
      <c r="J26" s="187"/>
      <c r="K26" s="187"/>
      <c r="L26" s="187"/>
      <c r="M26" s="187"/>
      <c r="N26" s="187"/>
      <c r="O26" s="187"/>
      <c r="P26" s="187"/>
      <c r="Q26" s="187"/>
      <c r="R26" s="187"/>
      <c r="S26" s="187"/>
      <c r="T26" s="187"/>
      <c r="U26" s="187"/>
      <c r="V26" s="187"/>
    </row>
    <row r="27" spans="1:39" ht="29.25" customHeight="1">
      <c r="A27" s="167"/>
      <c r="B27" s="188"/>
      <c r="C27" s="188"/>
      <c r="D27" s="188"/>
      <c r="E27" s="188"/>
      <c r="F27" s="188"/>
      <c r="G27" s="188"/>
      <c r="H27" s="188"/>
      <c r="I27" s="188"/>
      <c r="J27" s="188"/>
      <c r="K27" s="188"/>
      <c r="L27" s="188"/>
      <c r="M27" s="188"/>
      <c r="N27" s="188"/>
      <c r="O27" s="188"/>
      <c r="P27" s="188"/>
      <c r="Q27" s="188"/>
      <c r="R27" s="188"/>
      <c r="S27" s="188"/>
      <c r="T27" s="188"/>
      <c r="U27" s="188"/>
      <c r="V27" s="188"/>
    </row>
    <row r="28" spans="1:39" ht="6.75" customHeight="1">
      <c r="A28" s="167"/>
      <c r="B28" s="167"/>
      <c r="C28" s="167"/>
      <c r="D28" s="167"/>
      <c r="E28" s="167"/>
      <c r="F28" s="167"/>
      <c r="G28" s="167"/>
      <c r="H28" s="167"/>
    </row>
    <row r="29" spans="1:39" ht="25.5" customHeight="1">
      <c r="A29" s="167"/>
      <c r="B29" s="189" t="s">
        <v>53</v>
      </c>
      <c r="C29" s="212"/>
      <c r="D29" s="212"/>
      <c r="E29" s="212"/>
      <c r="F29" s="256"/>
      <c r="G29" s="265">
        <f>ROUND(S18/R18,1)</f>
        <v>4.2</v>
      </c>
      <c r="H29" s="212" t="s">
        <v>55</v>
      </c>
      <c r="I29" s="212"/>
      <c r="J29" s="212"/>
      <c r="K29" s="282"/>
      <c r="M29" s="287"/>
      <c r="N29" s="287"/>
    </row>
    <row r="30" spans="1:39" ht="29.25" customHeight="1">
      <c r="A30" s="167"/>
      <c r="B30" s="190" t="s">
        <v>51</v>
      </c>
      <c r="C30" s="213"/>
      <c r="D30" s="213"/>
      <c r="E30" s="213"/>
      <c r="F30" s="257"/>
      <c r="G30" s="266">
        <f>ROUND(T15/R18,3)*100</f>
        <v>42.4</v>
      </c>
      <c r="H30" s="214" t="s">
        <v>57</v>
      </c>
      <c r="I30" s="214"/>
      <c r="J30" s="214"/>
      <c r="K30" s="283"/>
      <c r="M30" s="288"/>
      <c r="N30" s="288"/>
    </row>
    <row r="31" spans="1:39" ht="29.25" customHeight="1">
      <c r="A31" s="167"/>
      <c r="B31" s="190" t="s">
        <v>58</v>
      </c>
      <c r="C31" s="213"/>
      <c r="D31" s="213"/>
      <c r="E31" s="213"/>
      <c r="F31" s="257"/>
      <c r="G31" s="267">
        <f>ROUND(T16/R18,3)*100</f>
        <v>16.8</v>
      </c>
      <c r="H31" s="214" t="s">
        <v>57</v>
      </c>
      <c r="I31" s="214"/>
      <c r="J31" s="214"/>
      <c r="K31" s="283"/>
    </row>
    <row r="32" spans="1:39" ht="18.75" customHeight="1">
      <c r="A32" s="167"/>
      <c r="B32" s="191" t="s">
        <v>61</v>
      </c>
      <c r="C32" s="214"/>
      <c r="D32" s="214"/>
      <c r="E32" s="214"/>
      <c r="F32" s="258"/>
      <c r="G32" s="268">
        <f>ROUNDUP(R18/R19,1)</f>
        <v>23.4</v>
      </c>
      <c r="H32" s="214" t="s">
        <v>62</v>
      </c>
      <c r="I32" s="214"/>
      <c r="J32" s="214"/>
      <c r="K32" s="283"/>
      <c r="P32" s="291" t="s">
        <v>63</v>
      </c>
      <c r="Q32" s="298"/>
      <c r="R32" s="310"/>
    </row>
    <row r="33" spans="1:18" ht="18.75" customHeight="1">
      <c r="A33" s="167"/>
      <c r="B33" s="191" t="s">
        <v>39</v>
      </c>
      <c r="C33" s="214"/>
      <c r="D33" s="214"/>
      <c r="E33" s="214"/>
      <c r="F33" s="258"/>
      <c r="G33" s="269">
        <v>10.1</v>
      </c>
      <c r="H33" s="214" t="s">
        <v>30</v>
      </c>
      <c r="I33" s="214"/>
      <c r="J33" s="214"/>
      <c r="K33" s="283"/>
      <c r="L33" s="285"/>
      <c r="P33" s="292">
        <v>2</v>
      </c>
      <c r="Q33" s="299"/>
      <c r="R33" s="311" t="s">
        <v>38</v>
      </c>
    </row>
    <row r="34" spans="1:18" ht="27.75" customHeight="1">
      <c r="A34" s="167"/>
      <c r="B34" s="192" t="s">
        <v>45</v>
      </c>
      <c r="C34" s="215"/>
      <c r="D34" s="215"/>
      <c r="E34" s="215"/>
      <c r="F34" s="259"/>
      <c r="G34" s="270">
        <f>ROUNDUP(G32/G33,1)</f>
        <v>2.4</v>
      </c>
      <c r="H34" s="272" t="s">
        <v>64</v>
      </c>
      <c r="I34" s="272">
        <v>1</v>
      </c>
      <c r="J34" s="278"/>
      <c r="K34" s="284"/>
      <c r="M34" s="289"/>
      <c r="N34" s="290"/>
      <c r="O34" s="290"/>
    </row>
    <row r="35" spans="1:18" s="162" customFormat="1" ht="16.5" customHeight="1">
      <c r="A35" s="167"/>
      <c r="B35" s="167"/>
      <c r="C35" s="167"/>
      <c r="D35" s="167"/>
      <c r="E35" s="167"/>
      <c r="F35" s="167"/>
      <c r="G35" s="167"/>
      <c r="H35" s="167"/>
    </row>
    <row r="36" spans="1:18" s="162" customFormat="1" ht="14.25">
      <c r="A36" s="167"/>
      <c r="B36" s="193"/>
      <c r="C36" s="194"/>
      <c r="H36" s="229"/>
      <c r="I36" s="273"/>
      <c r="J36" s="193"/>
      <c r="K36" s="194"/>
      <c r="O36" s="194"/>
    </row>
    <row r="37" spans="1:18" s="162" customFormat="1" ht="6.75" customHeight="1">
      <c r="A37" s="167"/>
      <c r="B37" s="193"/>
      <c r="C37" s="193"/>
      <c r="D37" s="229"/>
      <c r="E37" s="193"/>
      <c r="F37" s="194"/>
      <c r="G37" s="193"/>
    </row>
    <row r="38" spans="1:18" s="162" customFormat="1" ht="14.25">
      <c r="A38" s="167"/>
      <c r="B38" s="193"/>
      <c r="C38" s="194"/>
      <c r="D38" s="193"/>
      <c r="H38" s="229"/>
      <c r="I38" s="194"/>
      <c r="J38" s="193"/>
      <c r="K38" s="193"/>
      <c r="O38" s="194"/>
    </row>
    <row r="39" spans="1:18" s="162" customFormat="1" ht="6.75" customHeight="1">
      <c r="A39" s="167"/>
      <c r="B39" s="193"/>
      <c r="C39" s="193"/>
      <c r="D39" s="193"/>
      <c r="E39" s="229"/>
      <c r="F39" s="193"/>
      <c r="G39" s="194"/>
    </row>
    <row r="40" spans="1:18" s="162" customFormat="1" ht="14.25">
      <c r="A40" s="162"/>
      <c r="B40" s="193"/>
      <c r="C40" s="194"/>
      <c r="D40" s="194"/>
      <c r="H40" s="229"/>
      <c r="I40" s="194"/>
      <c r="J40" s="193"/>
      <c r="K40" s="193"/>
      <c r="P40" s="194"/>
    </row>
    <row r="41" spans="1:18" s="162" customFormat="1" ht="7.5" customHeight="1">
      <c r="A41" s="167"/>
      <c r="B41" s="193"/>
      <c r="C41" s="193"/>
      <c r="D41" s="193"/>
      <c r="E41" s="193"/>
      <c r="F41" s="193"/>
      <c r="G41" s="193"/>
      <c r="H41" s="193"/>
      <c r="I41" s="194"/>
      <c r="J41" s="194"/>
    </row>
    <row r="42" spans="1:18" s="162" customFormat="1">
      <c r="A42" s="162"/>
      <c r="B42" s="194"/>
      <c r="C42" s="194"/>
      <c r="D42" s="194"/>
      <c r="G42" s="194"/>
      <c r="H42" s="194"/>
      <c r="I42" s="274"/>
      <c r="J42" s="194"/>
    </row>
    <row r="43" spans="1:18" s="162" customFormat="1" ht="6" customHeight="1">
      <c r="A43" s="167"/>
      <c r="B43" s="193"/>
      <c r="C43" s="193"/>
      <c r="D43" s="193"/>
      <c r="E43" s="193"/>
      <c r="F43" s="193"/>
      <c r="G43" s="193"/>
      <c r="H43" s="193"/>
      <c r="I43" s="194"/>
      <c r="J43" s="194"/>
    </row>
    <row r="44" spans="1:18" s="162" customFormat="1">
      <c r="A44" s="162"/>
      <c r="B44" s="194"/>
      <c r="C44" s="194"/>
      <c r="D44" s="194"/>
      <c r="G44" s="194"/>
      <c r="H44" s="194"/>
      <c r="I44" s="274"/>
      <c r="J44" s="194"/>
    </row>
    <row r="45" spans="1:18" s="162" customFormat="1" ht="6.75" customHeight="1">
      <c r="A45" s="162"/>
      <c r="B45" s="194"/>
      <c r="C45" s="194"/>
      <c r="D45" s="194"/>
      <c r="E45" s="194"/>
      <c r="F45" s="194"/>
      <c r="G45" s="194"/>
      <c r="H45" s="194"/>
      <c r="I45" s="194"/>
      <c r="J45" s="194"/>
    </row>
    <row r="46" spans="1:18" s="162" customFormat="1">
      <c r="A46" s="162"/>
      <c r="B46" s="194"/>
      <c r="C46" s="194"/>
      <c r="D46" s="194"/>
      <c r="H46" s="273"/>
      <c r="I46" s="275"/>
      <c r="J46" s="279"/>
    </row>
    <row r="47" spans="1:18" s="162" customFormat="1" ht="6.75" customHeight="1">
      <c r="A47" s="162"/>
      <c r="B47" s="194"/>
      <c r="C47" s="194"/>
      <c r="D47" s="194"/>
      <c r="E47" s="194"/>
      <c r="F47" s="194"/>
      <c r="G47" s="194"/>
      <c r="H47" s="194"/>
      <c r="I47" s="194"/>
      <c r="J47" s="194"/>
    </row>
    <row r="48" spans="1:18" s="162" customFormat="1" ht="33.75" customHeight="1">
      <c r="A48" s="162"/>
      <c r="B48" s="194"/>
      <c r="C48" s="194"/>
      <c r="D48" s="194"/>
      <c r="E48" s="243"/>
      <c r="F48" s="243"/>
      <c r="G48" s="271"/>
      <c r="H48" s="271"/>
      <c r="I48" s="194"/>
      <c r="J48" s="194"/>
      <c r="L48" s="162"/>
      <c r="M48" s="162"/>
      <c r="N48" s="162"/>
      <c r="O48" s="162"/>
    </row>
    <row r="49" spans="1:15" s="162" customFormat="1" ht="21.75" customHeight="1">
      <c r="A49" s="162"/>
      <c r="B49" s="195"/>
      <c r="C49" s="195"/>
      <c r="D49" s="195"/>
      <c r="E49" s="195"/>
      <c r="F49" s="260"/>
      <c r="G49" s="169"/>
      <c r="I49" s="194"/>
      <c r="J49" s="169"/>
      <c r="L49" s="162"/>
      <c r="M49" s="162"/>
      <c r="N49" s="162"/>
      <c r="O49" s="162"/>
    </row>
  </sheetData>
  <mergeCells count="31">
    <mergeCell ref="A3:G3"/>
    <mergeCell ref="J3:M3"/>
    <mergeCell ref="C7:D7"/>
    <mergeCell ref="F7:J7"/>
    <mergeCell ref="C9:E9"/>
    <mergeCell ref="F9:Q9"/>
    <mergeCell ref="C10:Q10"/>
    <mergeCell ref="U15:V15"/>
    <mergeCell ref="U16:X16"/>
    <mergeCell ref="B23:E23"/>
    <mergeCell ref="B24:E24"/>
    <mergeCell ref="B25:E25"/>
    <mergeCell ref="B29:F29"/>
    <mergeCell ref="H29:K29"/>
    <mergeCell ref="B30:F30"/>
    <mergeCell ref="H30:K30"/>
    <mergeCell ref="B31:F31"/>
    <mergeCell ref="H31:K31"/>
    <mergeCell ref="B32:F32"/>
    <mergeCell ref="H32:K32"/>
    <mergeCell ref="P32:R32"/>
    <mergeCell ref="B33:F33"/>
    <mergeCell ref="H33:K33"/>
    <mergeCell ref="P33:Q33"/>
    <mergeCell ref="B34:F34"/>
    <mergeCell ref="N34:O34"/>
    <mergeCell ref="B10:B11"/>
    <mergeCell ref="R10:R11"/>
    <mergeCell ref="S10:S11"/>
    <mergeCell ref="B17:B18"/>
    <mergeCell ref="B26:V27"/>
  </mergeCells>
  <phoneticPr fontId="19"/>
  <dataValidations count="1">
    <dataValidation type="list" allowBlank="1" showDropDown="0" showInputMessage="1" showErrorMessage="1" sqref="C7:D7">
      <formula1>$Z$7:$Z$9</formula1>
    </dataValidation>
  </dataValidations>
  <pageMargins left="0.70866141732283472" right="0.70866141732283472" top="0.74803149606299213" bottom="0.74803149606299213" header="0.31496062992125984" footer="0.31496062992125984"/>
  <pageSetup paperSize="9" scale="67" fitToWidth="1" fitToHeight="1" orientation="landscape" usePrinterDefaults="1" blackAndWhite="1" cellComments="asDisplayed" r:id="rId1"/>
  <headerFooter alignWithMargins="0"/>
  <rowBreaks count="1" manualBreakCount="1">
    <brk id="34"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5"/>
  </sheetPr>
  <dimension ref="A1:AM44"/>
  <sheetViews>
    <sheetView view="pageBreakPreview" zoomScale="75" zoomScaleSheetLayoutView="75" workbookViewId="0">
      <selection activeCell="F9" sqref="F9:Q9"/>
    </sheetView>
  </sheetViews>
  <sheetFormatPr defaultRowHeight="13.5"/>
  <cols>
    <col min="1" max="1" width="0.75" style="1" customWidth="1"/>
    <col min="2" max="2" width="23.375" style="1" customWidth="1"/>
    <col min="3" max="12" width="7.75" style="1" customWidth="1"/>
    <col min="13" max="13" width="8.25" style="1" customWidth="1"/>
    <col min="14" max="14" width="7.75" style="1" customWidth="1"/>
    <col min="15" max="16" width="8.5" style="1" customWidth="1"/>
    <col min="17" max="17" width="8.25" style="1" customWidth="1"/>
    <col min="18" max="18" width="17.25" style="1" customWidth="1"/>
    <col min="19" max="19" width="7.625" style="1" customWidth="1"/>
    <col min="20" max="20" width="7.25" style="1" customWidth="1"/>
    <col min="21" max="21" width="8.75" style="1" customWidth="1"/>
    <col min="22" max="22" width="9" style="1" customWidth="1"/>
    <col min="23" max="16384" width="9" style="1" bestFit="1" customWidth="1"/>
  </cols>
  <sheetData>
    <row r="1" spans="1:39" ht="18.75" customHeight="1">
      <c r="A1" s="1" t="s">
        <v>67</v>
      </c>
    </row>
    <row r="2" spans="1:39" ht="8.25" customHeight="1"/>
    <row r="3" spans="1:39" ht="25.5" customHeight="1">
      <c r="A3" s="3" t="s">
        <v>68</v>
      </c>
      <c r="B3" s="7"/>
      <c r="C3" s="7"/>
      <c r="D3" s="7"/>
      <c r="E3" s="7"/>
      <c r="F3" s="7"/>
      <c r="G3" s="100"/>
      <c r="J3" s="361" t="s">
        <v>6</v>
      </c>
      <c r="K3" s="363"/>
      <c r="L3" s="363"/>
      <c r="M3" s="363"/>
      <c r="N3" s="363"/>
      <c r="O3" s="366"/>
    </row>
    <row r="4" spans="1:39" ht="6.75" customHeight="1">
      <c r="J4" s="362"/>
      <c r="K4" s="364"/>
      <c r="L4" s="364"/>
      <c r="M4" s="364"/>
      <c r="N4" s="364"/>
      <c r="O4" s="367"/>
    </row>
    <row r="5" spans="1:39" ht="21" customHeight="1">
      <c r="B5" s="8" t="s">
        <v>3</v>
      </c>
      <c r="C5" s="9"/>
    </row>
    <row r="6" spans="1:39" ht="9.75" customHeight="1">
      <c r="B6" s="9"/>
      <c r="C6" s="9"/>
      <c r="K6" s="120"/>
    </row>
    <row r="7" spans="1:39" ht="28.5" customHeight="1">
      <c r="B7" s="10" t="s">
        <v>7</v>
      </c>
      <c r="C7" s="333"/>
      <c r="D7" s="340"/>
      <c r="E7" s="69" t="s">
        <v>8</v>
      </c>
      <c r="F7" s="83"/>
      <c r="G7" s="101"/>
      <c r="H7" s="101"/>
      <c r="I7" s="101"/>
      <c r="J7" s="116"/>
    </row>
    <row r="8" spans="1:39" ht="9.75" customHeight="1">
      <c r="B8" s="9"/>
      <c r="C8" s="9"/>
    </row>
    <row r="9" spans="1:39" ht="22.5" customHeight="1">
      <c r="B9" s="11"/>
      <c r="C9" s="36" t="s">
        <v>69</v>
      </c>
      <c r="D9" s="56"/>
      <c r="E9" s="70"/>
      <c r="F9" s="84" t="s">
        <v>11</v>
      </c>
      <c r="G9" s="102"/>
      <c r="H9" s="102"/>
      <c r="I9" s="102"/>
      <c r="J9" s="102"/>
      <c r="K9" s="102"/>
      <c r="L9" s="102"/>
      <c r="M9" s="102"/>
      <c r="N9" s="102"/>
      <c r="O9" s="102"/>
      <c r="P9" s="102"/>
      <c r="Q9" s="132"/>
      <c r="R9" s="372" t="s">
        <v>70</v>
      </c>
      <c r="S9" s="372"/>
      <c r="T9" s="372"/>
      <c r="U9" s="372"/>
      <c r="V9" s="372"/>
      <c r="W9" s="372"/>
      <c r="X9" s="396"/>
    </row>
    <row r="10" spans="1:39" s="2" customFormat="1" ht="20.25" customHeight="1">
      <c r="A10" s="4"/>
      <c r="B10" s="324"/>
      <c r="C10" s="38" t="s">
        <v>13</v>
      </c>
      <c r="D10" s="58" t="s">
        <v>22</v>
      </c>
      <c r="E10" s="71" t="s">
        <v>23</v>
      </c>
      <c r="F10" s="85" t="s">
        <v>24</v>
      </c>
      <c r="G10" s="103" t="s">
        <v>26</v>
      </c>
      <c r="H10" s="103" t="s">
        <v>27</v>
      </c>
      <c r="I10" s="103" t="s">
        <v>1</v>
      </c>
      <c r="J10" s="103" t="s">
        <v>28</v>
      </c>
      <c r="K10" s="103" t="s">
        <v>12</v>
      </c>
      <c r="L10" s="103" t="s">
        <v>33</v>
      </c>
      <c r="M10" s="103" t="s">
        <v>25</v>
      </c>
      <c r="N10" s="103" t="s">
        <v>35</v>
      </c>
      <c r="O10" s="103" t="s">
        <v>36</v>
      </c>
      <c r="P10" s="103" t="s">
        <v>32</v>
      </c>
      <c r="Q10" s="103" t="s">
        <v>31</v>
      </c>
      <c r="R10" s="372"/>
      <c r="S10" s="372"/>
      <c r="T10" s="372"/>
      <c r="U10" s="372"/>
      <c r="V10" s="372"/>
      <c r="W10" s="372"/>
      <c r="X10" s="396"/>
      <c r="Z10" s="120"/>
    </row>
    <row r="11" spans="1:39" s="2" customFormat="1" ht="20.25" customHeight="1">
      <c r="A11" s="148"/>
      <c r="B11" s="325" t="s">
        <v>71</v>
      </c>
      <c r="C11" s="334"/>
      <c r="D11" s="341"/>
      <c r="E11" s="348"/>
      <c r="F11" s="334"/>
      <c r="G11" s="341"/>
      <c r="H11" s="341"/>
      <c r="I11" s="341"/>
      <c r="J11" s="341"/>
      <c r="K11" s="341"/>
      <c r="L11" s="341"/>
      <c r="M11" s="341"/>
      <c r="N11" s="341"/>
      <c r="O11" s="341"/>
      <c r="P11" s="341"/>
      <c r="Q11" s="368"/>
      <c r="R11" s="373" t="s">
        <v>72</v>
      </c>
      <c r="S11" s="372"/>
      <c r="T11" s="372"/>
      <c r="U11" s="372"/>
      <c r="V11" s="372"/>
      <c r="W11" s="372"/>
      <c r="X11" s="396"/>
      <c r="Z11" s="120"/>
    </row>
    <row r="12" spans="1:39" s="2" customFormat="1" ht="28.5" customHeight="1">
      <c r="A12" s="91"/>
      <c r="B12" s="326"/>
      <c r="C12" s="335"/>
      <c r="D12" s="342"/>
      <c r="E12" s="349"/>
      <c r="F12" s="335"/>
      <c r="G12" s="342"/>
      <c r="H12" s="342"/>
      <c r="I12" s="342"/>
      <c r="J12" s="342"/>
      <c r="K12" s="342"/>
      <c r="L12" s="342"/>
      <c r="M12" s="342"/>
      <c r="N12" s="342"/>
      <c r="O12" s="342"/>
      <c r="P12" s="342"/>
      <c r="Q12" s="369"/>
      <c r="R12" s="374">
        <f>SUM(F11:Q12)</f>
        <v>0</v>
      </c>
      <c r="S12" s="148"/>
      <c r="T12" s="378" t="s">
        <v>73</v>
      </c>
      <c r="U12" s="384"/>
      <c r="V12" s="384"/>
      <c r="W12" s="394"/>
      <c r="X12" s="148"/>
    </row>
    <row r="13" spans="1:39" s="2" customFormat="1" ht="21" customHeight="1">
      <c r="A13" s="91"/>
      <c r="B13" s="325" t="s">
        <v>74</v>
      </c>
      <c r="C13" s="334"/>
      <c r="D13" s="341"/>
      <c r="E13" s="348"/>
      <c r="F13" s="334"/>
      <c r="G13" s="341"/>
      <c r="H13" s="341"/>
      <c r="I13" s="341"/>
      <c r="J13" s="341"/>
      <c r="K13" s="341"/>
      <c r="L13" s="341"/>
      <c r="M13" s="341"/>
      <c r="N13" s="341"/>
      <c r="O13" s="341"/>
      <c r="P13" s="341"/>
      <c r="Q13" s="368"/>
      <c r="R13" s="373" t="s">
        <v>75</v>
      </c>
      <c r="S13" s="148"/>
      <c r="T13" s="379" t="s">
        <v>76</v>
      </c>
      <c r="U13" s="385"/>
      <c r="V13" s="389"/>
      <c r="W13" s="395"/>
      <c r="X13" s="2" t="s">
        <v>42</v>
      </c>
    </row>
    <row r="14" spans="1:39" s="2" customFormat="1" ht="25.5" customHeight="1">
      <c r="A14" s="91"/>
      <c r="B14" s="327"/>
      <c r="C14" s="336"/>
      <c r="D14" s="343"/>
      <c r="E14" s="350"/>
      <c r="F14" s="336"/>
      <c r="G14" s="343"/>
      <c r="H14" s="343"/>
      <c r="I14" s="343"/>
      <c r="J14" s="343"/>
      <c r="K14" s="343"/>
      <c r="L14" s="343"/>
      <c r="M14" s="343"/>
      <c r="N14" s="343"/>
      <c r="O14" s="343"/>
      <c r="P14" s="343"/>
      <c r="Q14" s="370"/>
      <c r="R14" s="375">
        <f>SUM(F13:Q14)</f>
        <v>0</v>
      </c>
      <c r="S14" s="148"/>
      <c r="Y14" s="148" t="s">
        <v>13</v>
      </c>
      <c r="Z14" s="148" t="s">
        <v>32</v>
      </c>
      <c r="AA14" s="148" t="s">
        <v>31</v>
      </c>
      <c r="AB14" s="148" t="s">
        <v>19</v>
      </c>
      <c r="AC14" s="148" t="s">
        <v>26</v>
      </c>
      <c r="AD14" s="148" t="s">
        <v>27</v>
      </c>
      <c r="AE14" s="148" t="s">
        <v>1</v>
      </c>
      <c r="AF14" s="148" t="s">
        <v>28</v>
      </c>
      <c r="AG14" s="148" t="s">
        <v>12</v>
      </c>
      <c r="AH14" s="148" t="s">
        <v>46</v>
      </c>
      <c r="AI14" s="148" t="s">
        <v>25</v>
      </c>
      <c r="AJ14" s="148" t="s">
        <v>35</v>
      </c>
      <c r="AK14" s="148" t="s">
        <v>36</v>
      </c>
      <c r="AL14" s="148" t="s">
        <v>32</v>
      </c>
      <c r="AM14" s="148" t="s">
        <v>31</v>
      </c>
    </row>
    <row r="15" spans="1:39" s="2" customFormat="1" ht="25.5" customHeight="1">
      <c r="A15" s="91"/>
      <c r="B15" s="328" t="s">
        <v>77</v>
      </c>
      <c r="C15" s="337"/>
      <c r="D15" s="344"/>
      <c r="E15" s="351"/>
      <c r="F15" s="337"/>
      <c r="G15" s="344"/>
      <c r="H15" s="344"/>
      <c r="I15" s="344"/>
      <c r="J15" s="344"/>
      <c r="K15" s="344"/>
      <c r="L15" s="344"/>
      <c r="M15" s="344"/>
      <c r="N15" s="344"/>
      <c r="O15" s="344"/>
      <c r="P15" s="344"/>
      <c r="Q15" s="371"/>
      <c r="R15" s="373" t="s">
        <v>78</v>
      </c>
      <c r="S15" s="148"/>
      <c r="X15" s="160" t="s">
        <v>49</v>
      </c>
      <c r="Y15" s="397">
        <f t="shared" ref="Y15:AM15" si="0">IF(C19&gt;11,C19*C17*1.25,(C19+3)*C17)</f>
        <v>0</v>
      </c>
      <c r="Z15" s="397">
        <f t="shared" si="0"/>
        <v>0</v>
      </c>
      <c r="AA15" s="397">
        <f t="shared" si="0"/>
        <v>0</v>
      </c>
      <c r="AB15" s="397">
        <f t="shared" si="0"/>
        <v>0</v>
      </c>
      <c r="AC15" s="397">
        <f t="shared" si="0"/>
        <v>0</v>
      </c>
      <c r="AD15" s="397">
        <f t="shared" si="0"/>
        <v>0</v>
      </c>
      <c r="AE15" s="397">
        <f t="shared" si="0"/>
        <v>0</v>
      </c>
      <c r="AF15" s="397">
        <f t="shared" si="0"/>
        <v>0</v>
      </c>
      <c r="AG15" s="397">
        <f t="shared" si="0"/>
        <v>0</v>
      </c>
      <c r="AH15" s="397">
        <f t="shared" si="0"/>
        <v>0</v>
      </c>
      <c r="AI15" s="397">
        <f t="shared" si="0"/>
        <v>0</v>
      </c>
      <c r="AJ15" s="397">
        <f t="shared" si="0"/>
        <v>0</v>
      </c>
      <c r="AK15" s="397">
        <f t="shared" si="0"/>
        <v>0</v>
      </c>
      <c r="AL15" s="397">
        <f t="shared" si="0"/>
        <v>0</v>
      </c>
      <c r="AM15" s="397">
        <f t="shared" si="0"/>
        <v>0</v>
      </c>
    </row>
    <row r="16" spans="1:39" s="2" customFormat="1" ht="25.5" customHeight="1">
      <c r="A16" s="91"/>
      <c r="B16" s="327"/>
      <c r="C16" s="336"/>
      <c r="D16" s="343"/>
      <c r="E16" s="350"/>
      <c r="F16" s="336"/>
      <c r="G16" s="343"/>
      <c r="H16" s="343"/>
      <c r="I16" s="343"/>
      <c r="J16" s="343"/>
      <c r="K16" s="343"/>
      <c r="L16" s="343"/>
      <c r="M16" s="343"/>
      <c r="N16" s="343"/>
      <c r="O16" s="343"/>
      <c r="P16" s="343"/>
      <c r="Q16" s="370"/>
      <c r="R16" s="376">
        <f>SUM(F15:Q16)</f>
        <v>0</v>
      </c>
      <c r="S16" s="148"/>
      <c r="Y16" s="148"/>
      <c r="Z16" s="148"/>
      <c r="AA16" s="148"/>
      <c r="AB16" s="148"/>
      <c r="AC16" s="148"/>
      <c r="AD16" s="148"/>
      <c r="AE16" s="148"/>
      <c r="AF16" s="148"/>
      <c r="AG16" s="148"/>
      <c r="AH16" s="148"/>
      <c r="AI16" s="148"/>
      <c r="AJ16" s="148"/>
      <c r="AK16" s="148"/>
      <c r="AL16" s="148"/>
      <c r="AM16" s="148"/>
    </row>
    <row r="17" spans="1:39" s="2" customFormat="1" ht="25.5" customHeight="1">
      <c r="A17" s="91"/>
      <c r="B17" s="328" t="s">
        <v>43</v>
      </c>
      <c r="C17" s="337"/>
      <c r="D17" s="344"/>
      <c r="E17" s="351"/>
      <c r="F17" s="337"/>
      <c r="G17" s="344"/>
      <c r="H17" s="344"/>
      <c r="I17" s="344"/>
      <c r="J17" s="344"/>
      <c r="K17" s="344"/>
      <c r="L17" s="344"/>
      <c r="M17" s="344"/>
      <c r="N17" s="344"/>
      <c r="O17" s="344"/>
      <c r="P17" s="344"/>
      <c r="Q17" s="371"/>
      <c r="R17" s="373" t="s">
        <v>59</v>
      </c>
      <c r="S17" s="148"/>
      <c r="Y17" s="148"/>
      <c r="Z17" s="148"/>
      <c r="AA17" s="148"/>
      <c r="AB17" s="148"/>
      <c r="AC17" s="148"/>
      <c r="AD17" s="148"/>
      <c r="AE17" s="148"/>
      <c r="AF17" s="148"/>
      <c r="AG17" s="148"/>
      <c r="AH17" s="148"/>
      <c r="AI17" s="148"/>
      <c r="AJ17" s="148"/>
      <c r="AK17" s="148"/>
      <c r="AL17" s="148"/>
      <c r="AM17" s="148"/>
    </row>
    <row r="18" spans="1:39" s="2" customFormat="1" ht="24" customHeight="1">
      <c r="A18" s="91"/>
      <c r="B18" s="326"/>
      <c r="C18" s="335"/>
      <c r="D18" s="342"/>
      <c r="E18" s="349"/>
      <c r="F18" s="335"/>
      <c r="G18" s="342"/>
      <c r="H18" s="342"/>
      <c r="I18" s="342"/>
      <c r="J18" s="342"/>
      <c r="K18" s="342"/>
      <c r="L18" s="342"/>
      <c r="M18" s="342"/>
      <c r="N18" s="342"/>
      <c r="O18" s="342"/>
      <c r="P18" s="342"/>
      <c r="Q18" s="369"/>
      <c r="R18" s="376">
        <f>SUM(F17:Q18)</f>
        <v>0</v>
      </c>
      <c r="S18" s="148"/>
      <c r="T18" s="148"/>
    </row>
    <row r="19" spans="1:39" s="2" customFormat="1" ht="32.25" customHeight="1">
      <c r="A19" s="148"/>
      <c r="B19" s="21" t="s">
        <v>48</v>
      </c>
      <c r="C19" s="338"/>
      <c r="D19" s="345"/>
      <c r="E19" s="352"/>
      <c r="F19" s="354"/>
      <c r="G19" s="345"/>
      <c r="H19" s="345"/>
      <c r="I19" s="345"/>
      <c r="J19" s="345"/>
      <c r="K19" s="345"/>
      <c r="L19" s="345"/>
      <c r="M19" s="345"/>
      <c r="N19" s="345"/>
      <c r="O19" s="345"/>
      <c r="P19" s="345"/>
      <c r="Q19" s="345"/>
      <c r="R19" s="148"/>
      <c r="S19" s="148"/>
      <c r="T19" s="380" t="s">
        <v>79</v>
      </c>
      <c r="U19" s="386"/>
      <c r="V19" s="390" t="e">
        <f>R14/(R12-V13)</f>
        <v>#DIV/0!</v>
      </c>
      <c r="X19" s="160"/>
      <c r="Y19" s="397"/>
      <c r="Z19" s="397"/>
      <c r="AA19" s="397"/>
      <c r="AB19" s="397"/>
      <c r="AC19" s="397"/>
      <c r="AD19" s="397"/>
      <c r="AE19" s="397"/>
      <c r="AF19" s="397"/>
      <c r="AG19" s="397"/>
      <c r="AH19" s="397"/>
      <c r="AI19" s="397"/>
      <c r="AJ19" s="397"/>
      <c r="AK19" s="397"/>
      <c r="AL19" s="397"/>
      <c r="AM19" s="397"/>
    </row>
    <row r="20" spans="1:39" s="2" customFormat="1" ht="32.25" customHeight="1">
      <c r="A20" s="148"/>
      <c r="B20" s="22" t="s">
        <v>17</v>
      </c>
      <c r="C20" s="46" t="e">
        <f t="shared" ref="C20:Q20" si="1">C11/C17</f>
        <v>#DIV/0!</v>
      </c>
      <c r="D20" s="346" t="e">
        <f t="shared" si="1"/>
        <v>#DIV/0!</v>
      </c>
      <c r="E20" s="353" t="e">
        <f t="shared" si="1"/>
        <v>#DIV/0!</v>
      </c>
      <c r="F20" s="46" t="e">
        <f t="shared" si="1"/>
        <v>#DIV/0!</v>
      </c>
      <c r="G20" s="346" t="e">
        <f t="shared" si="1"/>
        <v>#DIV/0!</v>
      </c>
      <c r="H20" s="346" t="e">
        <f t="shared" si="1"/>
        <v>#DIV/0!</v>
      </c>
      <c r="I20" s="346" t="e">
        <f t="shared" si="1"/>
        <v>#DIV/0!</v>
      </c>
      <c r="J20" s="346" t="e">
        <f t="shared" si="1"/>
        <v>#DIV/0!</v>
      </c>
      <c r="K20" s="346" t="e">
        <f t="shared" si="1"/>
        <v>#DIV/0!</v>
      </c>
      <c r="L20" s="346" t="e">
        <f t="shared" si="1"/>
        <v>#DIV/0!</v>
      </c>
      <c r="M20" s="346" t="e">
        <f t="shared" si="1"/>
        <v>#DIV/0!</v>
      </c>
      <c r="N20" s="346" t="e">
        <f t="shared" si="1"/>
        <v>#DIV/0!</v>
      </c>
      <c r="O20" s="346" t="e">
        <f t="shared" si="1"/>
        <v>#DIV/0!</v>
      </c>
      <c r="P20" s="346" t="e">
        <f t="shared" si="1"/>
        <v>#DIV/0!</v>
      </c>
      <c r="Q20" s="346" t="e">
        <f t="shared" si="1"/>
        <v>#DIV/0!</v>
      </c>
      <c r="R20" s="148"/>
      <c r="S20" s="148"/>
      <c r="T20" s="381"/>
      <c r="U20" s="387"/>
      <c r="V20" s="391"/>
      <c r="X20" s="160"/>
      <c r="Y20" s="397"/>
      <c r="Z20" s="397"/>
      <c r="AA20" s="397"/>
      <c r="AB20" s="397"/>
      <c r="AC20" s="397"/>
      <c r="AD20" s="397"/>
      <c r="AE20" s="397"/>
      <c r="AF20" s="397"/>
      <c r="AG20" s="397"/>
      <c r="AH20" s="397"/>
      <c r="AI20" s="397"/>
      <c r="AJ20" s="397"/>
      <c r="AK20" s="397"/>
      <c r="AL20" s="397"/>
      <c r="AM20" s="397"/>
    </row>
    <row r="21" spans="1:39" s="2" customFormat="1" ht="32.25" customHeight="1">
      <c r="A21" s="148"/>
      <c r="B21" s="329" t="s">
        <v>47</v>
      </c>
      <c r="C21" s="47"/>
      <c r="D21" s="67"/>
      <c r="E21" s="67"/>
      <c r="F21" s="67"/>
      <c r="G21" s="67"/>
      <c r="H21" s="67"/>
      <c r="I21" s="67"/>
      <c r="J21" s="67"/>
      <c r="K21" s="67"/>
      <c r="L21" s="67"/>
      <c r="M21" s="67"/>
      <c r="N21" s="67"/>
      <c r="O21" s="67"/>
      <c r="P21" s="67"/>
      <c r="Q21" s="134"/>
      <c r="R21" s="148"/>
      <c r="S21" s="148"/>
      <c r="T21" s="381"/>
      <c r="U21" s="387"/>
      <c r="V21" s="391"/>
      <c r="X21" s="160"/>
      <c r="Y21" s="397"/>
      <c r="Z21" s="397"/>
      <c r="AA21" s="397"/>
      <c r="AB21" s="397"/>
      <c r="AC21" s="397"/>
      <c r="AD21" s="397"/>
      <c r="AE21" s="397"/>
      <c r="AF21" s="397"/>
      <c r="AG21" s="397"/>
      <c r="AH21" s="397"/>
      <c r="AI21" s="397"/>
      <c r="AJ21" s="397"/>
      <c r="AK21" s="397"/>
      <c r="AL21" s="397"/>
      <c r="AM21" s="397"/>
    </row>
    <row r="22" spans="1:39" s="2" customFormat="1" ht="30.75" customHeight="1">
      <c r="A22" s="148"/>
      <c r="B22" s="330" t="s">
        <v>29</v>
      </c>
      <c r="C22" s="48"/>
      <c r="D22" s="48"/>
      <c r="E22" s="80"/>
      <c r="F22" s="355">
        <f t="shared" ref="F22:Q22" si="2">SUM(C11:E12)-SUM(C21:E21)-SUM(C15:E16)</f>
        <v>0</v>
      </c>
      <c r="G22" s="355">
        <f t="shared" si="2"/>
        <v>0</v>
      </c>
      <c r="H22" s="355">
        <f t="shared" si="2"/>
        <v>0</v>
      </c>
      <c r="I22" s="355">
        <f t="shared" si="2"/>
        <v>0</v>
      </c>
      <c r="J22" s="355">
        <f t="shared" si="2"/>
        <v>0</v>
      </c>
      <c r="K22" s="355">
        <f t="shared" si="2"/>
        <v>0</v>
      </c>
      <c r="L22" s="355">
        <f t="shared" si="2"/>
        <v>0</v>
      </c>
      <c r="M22" s="355">
        <f t="shared" si="2"/>
        <v>0</v>
      </c>
      <c r="N22" s="355">
        <f t="shared" si="2"/>
        <v>0</v>
      </c>
      <c r="O22" s="355">
        <f t="shared" si="2"/>
        <v>0</v>
      </c>
      <c r="P22" s="355">
        <f t="shared" si="2"/>
        <v>0</v>
      </c>
      <c r="Q22" s="355">
        <f t="shared" si="2"/>
        <v>0</v>
      </c>
      <c r="R22" s="148"/>
      <c r="S22" s="148"/>
      <c r="T22" s="382"/>
      <c r="U22" s="388"/>
      <c r="V22" s="392"/>
      <c r="X22" s="160"/>
    </row>
    <row r="23" spans="1:39" s="2" customFormat="1" ht="24" customHeight="1">
      <c r="A23" s="148"/>
      <c r="B23" s="24" t="s">
        <v>50</v>
      </c>
      <c r="C23" s="49"/>
      <c r="D23" s="49"/>
      <c r="E23" s="81"/>
      <c r="F23" s="93">
        <f t="shared" ref="F23:Q23" si="3">SUM(Y15:AA15)</f>
        <v>0</v>
      </c>
      <c r="G23" s="93">
        <f t="shared" si="3"/>
        <v>0</v>
      </c>
      <c r="H23" s="93">
        <f t="shared" si="3"/>
        <v>0</v>
      </c>
      <c r="I23" s="93">
        <f t="shared" si="3"/>
        <v>0</v>
      </c>
      <c r="J23" s="93">
        <f t="shared" si="3"/>
        <v>0</v>
      </c>
      <c r="K23" s="93">
        <f t="shared" si="3"/>
        <v>0</v>
      </c>
      <c r="L23" s="93">
        <f t="shared" si="3"/>
        <v>0</v>
      </c>
      <c r="M23" s="93">
        <f t="shared" si="3"/>
        <v>0</v>
      </c>
      <c r="N23" s="93">
        <f t="shared" si="3"/>
        <v>0</v>
      </c>
      <c r="O23" s="93">
        <f t="shared" si="3"/>
        <v>0</v>
      </c>
      <c r="P23" s="93">
        <f t="shared" si="3"/>
        <v>0</v>
      </c>
      <c r="Q23" s="135">
        <f t="shared" si="3"/>
        <v>0</v>
      </c>
      <c r="R23" s="148"/>
      <c r="S23" s="26"/>
      <c r="T23" s="383"/>
      <c r="U23" s="383"/>
      <c r="V23" s="393"/>
    </row>
    <row r="24" spans="1:39" s="2" customFormat="1" ht="28.5" customHeight="1">
      <c r="A24" s="148"/>
      <c r="B24" s="25" t="s">
        <v>52</v>
      </c>
      <c r="C24" s="50"/>
      <c r="D24" s="50"/>
      <c r="E24" s="50"/>
      <c r="F24" s="94" t="str">
        <f t="shared" ref="F24:Q24" si="4">IF(F22&gt;F23,"○","")</f>
        <v/>
      </c>
      <c r="G24" s="94" t="str">
        <f t="shared" si="4"/>
        <v/>
      </c>
      <c r="H24" s="94" t="str">
        <f t="shared" si="4"/>
        <v/>
      </c>
      <c r="I24" s="94" t="str">
        <f t="shared" si="4"/>
        <v/>
      </c>
      <c r="J24" s="94" t="str">
        <f t="shared" si="4"/>
        <v/>
      </c>
      <c r="K24" s="94" t="str">
        <f t="shared" si="4"/>
        <v/>
      </c>
      <c r="L24" s="94" t="str">
        <f t="shared" si="4"/>
        <v/>
      </c>
      <c r="M24" s="94" t="str">
        <f t="shared" si="4"/>
        <v/>
      </c>
      <c r="N24" s="94" t="str">
        <f t="shared" si="4"/>
        <v/>
      </c>
      <c r="O24" s="94" t="str">
        <f t="shared" si="4"/>
        <v/>
      </c>
      <c r="P24" s="94" t="str">
        <f t="shared" si="4"/>
        <v/>
      </c>
      <c r="Q24" s="136" t="str">
        <f t="shared" si="4"/>
        <v/>
      </c>
      <c r="R24" s="148"/>
      <c r="S24" s="377"/>
      <c r="T24" s="148"/>
    </row>
    <row r="25" spans="1:39" s="1" customFormat="1" ht="47.25" customHeight="1">
      <c r="A25" s="6"/>
      <c r="B25" s="26" t="s">
        <v>80</v>
      </c>
      <c r="C25" s="26"/>
      <c r="D25" s="26"/>
      <c r="E25" s="26"/>
      <c r="F25" s="26"/>
      <c r="G25" s="26"/>
      <c r="H25" s="26"/>
      <c r="I25" s="26"/>
      <c r="J25" s="26"/>
      <c r="K25" s="26"/>
      <c r="L25" s="26"/>
      <c r="M25" s="26"/>
      <c r="N25" s="26"/>
      <c r="O25" s="26"/>
      <c r="P25" s="26"/>
      <c r="Q25" s="26"/>
      <c r="R25" s="26"/>
      <c r="S25" s="26"/>
      <c r="T25" s="26"/>
      <c r="U25" s="26"/>
      <c r="V25" s="26"/>
      <c r="W25" s="124"/>
      <c r="X25" s="124"/>
    </row>
    <row r="26" spans="1:39" s="1" customFormat="1" ht="29.25" customHeight="1">
      <c r="A26" s="6"/>
      <c r="B26" s="27"/>
      <c r="C26" s="27"/>
      <c r="D26" s="27"/>
      <c r="E26" s="27"/>
      <c r="F26" s="27"/>
      <c r="G26" s="27"/>
      <c r="H26" s="27"/>
      <c r="I26" s="27"/>
      <c r="J26" s="27"/>
      <c r="K26" s="27"/>
      <c r="L26" s="27"/>
      <c r="M26" s="27"/>
      <c r="N26" s="27"/>
      <c r="O26" s="27"/>
      <c r="P26" s="27"/>
      <c r="Q26" s="27"/>
      <c r="R26" s="27"/>
      <c r="S26" s="27"/>
      <c r="T26" s="27"/>
      <c r="U26" s="27"/>
      <c r="V26" s="27"/>
      <c r="W26" s="124"/>
      <c r="X26" s="124"/>
    </row>
    <row r="27" spans="1:39" ht="6.75" customHeight="1">
      <c r="A27" s="323"/>
      <c r="B27" s="26"/>
      <c r="C27" s="26"/>
      <c r="D27" s="26"/>
      <c r="E27" s="26"/>
      <c r="F27" s="26"/>
      <c r="G27" s="26"/>
      <c r="H27" s="26"/>
      <c r="I27" s="26"/>
      <c r="J27" s="26"/>
      <c r="K27" s="26"/>
      <c r="L27" s="26"/>
      <c r="M27" s="26"/>
      <c r="N27" s="26"/>
      <c r="O27" s="26"/>
      <c r="P27" s="26"/>
      <c r="Q27" s="26"/>
      <c r="R27" s="26"/>
      <c r="S27" s="26"/>
      <c r="T27" s="26"/>
      <c r="U27" s="26"/>
      <c r="V27" s="26"/>
      <c r="W27" s="26"/>
    </row>
    <row r="28" spans="1:39" ht="41.25" customHeight="1">
      <c r="A28" s="323"/>
      <c r="B28" s="331" t="s">
        <v>81</v>
      </c>
      <c r="C28" s="339"/>
      <c r="D28" s="339"/>
      <c r="E28" s="339"/>
      <c r="F28" s="356"/>
      <c r="G28" s="357" t="e">
        <f>ROUNDUP(R12/R18,1)</f>
        <v>#DIV/0!</v>
      </c>
      <c r="H28" s="53" t="s">
        <v>62</v>
      </c>
      <c r="I28" s="53"/>
      <c r="J28" s="53"/>
      <c r="K28" s="365"/>
      <c r="L28" s="1"/>
      <c r="R28" s="26"/>
      <c r="S28" s="26"/>
      <c r="T28" s="26"/>
      <c r="U28" s="26"/>
      <c r="V28" s="26"/>
      <c r="W28" s="26"/>
    </row>
    <row r="29" spans="1:39" s="1" customFormat="1" ht="24.75" customHeight="1">
      <c r="A29" s="323"/>
      <c r="B29" s="323"/>
      <c r="C29" s="323"/>
      <c r="D29" s="323"/>
      <c r="E29" s="323"/>
      <c r="F29" s="323"/>
      <c r="G29" s="323"/>
      <c r="H29" s="323"/>
    </row>
    <row r="30" spans="1:39" s="1" customFormat="1" ht="14.25">
      <c r="A30" s="323"/>
      <c r="B30" s="332"/>
      <c r="C30" s="33"/>
      <c r="H30" s="347"/>
      <c r="I30" s="358"/>
      <c r="J30" s="332"/>
      <c r="K30" s="33"/>
      <c r="O30" s="33"/>
    </row>
    <row r="31" spans="1:39" s="1" customFormat="1" ht="6.75" customHeight="1">
      <c r="A31" s="323"/>
      <c r="B31" s="332"/>
      <c r="C31" s="332"/>
      <c r="D31" s="347"/>
      <c r="E31" s="332"/>
      <c r="F31" s="33"/>
      <c r="G31" s="332"/>
    </row>
    <row r="32" spans="1:39" s="1" customFormat="1" ht="14.25">
      <c r="A32" s="323"/>
      <c r="B32" s="332"/>
      <c r="C32" s="33"/>
      <c r="D32" s="332"/>
      <c r="H32" s="347"/>
      <c r="I32" s="359"/>
      <c r="J32" s="332"/>
      <c r="K32" s="332"/>
      <c r="O32" s="33"/>
    </row>
    <row r="33" spans="1:19" s="1" customFormat="1" ht="6.75" customHeight="1">
      <c r="A33" s="323"/>
      <c r="B33" s="332"/>
      <c r="C33" s="332"/>
      <c r="D33" s="332"/>
      <c r="E33" s="347"/>
      <c r="F33" s="332"/>
      <c r="G33" s="33"/>
    </row>
    <row r="34" spans="1:19" s="1" customFormat="1" ht="14.25">
      <c r="A34" s="323"/>
      <c r="B34" s="332"/>
      <c r="C34" s="33"/>
      <c r="D34" s="33"/>
      <c r="H34" s="347"/>
      <c r="I34" s="359"/>
      <c r="J34" s="332"/>
      <c r="K34" s="332"/>
      <c r="P34" s="33"/>
    </row>
    <row r="35" spans="1:19" s="1" customFormat="1" ht="7.5" customHeight="1">
      <c r="A35" s="1"/>
      <c r="B35" s="332"/>
      <c r="C35" s="332"/>
      <c r="D35" s="332"/>
      <c r="E35" s="332"/>
      <c r="F35" s="332"/>
      <c r="G35" s="332"/>
      <c r="H35" s="332"/>
      <c r="I35" s="33"/>
      <c r="J35" s="33"/>
    </row>
    <row r="36" spans="1:19" s="1" customFormat="1" ht="14.25">
      <c r="A36" s="323"/>
      <c r="B36" s="33"/>
      <c r="C36" s="33"/>
      <c r="D36" s="33"/>
      <c r="G36" s="33"/>
      <c r="H36" s="33"/>
      <c r="I36" s="360"/>
      <c r="J36" s="33"/>
    </row>
    <row r="37" spans="1:19" s="1" customFormat="1" ht="6" customHeight="1">
      <c r="A37" s="1"/>
      <c r="B37" s="332"/>
      <c r="C37" s="332"/>
      <c r="D37" s="332"/>
      <c r="E37" s="332"/>
      <c r="F37" s="332"/>
      <c r="G37" s="332"/>
      <c r="H37" s="332"/>
      <c r="I37" s="33"/>
      <c r="J37" s="33"/>
    </row>
    <row r="38" spans="1:19" s="1" customFormat="1" ht="14.25">
      <c r="A38" s="323"/>
      <c r="B38" s="33"/>
      <c r="C38" s="33"/>
      <c r="D38" s="33"/>
      <c r="G38" s="33"/>
      <c r="H38" s="33"/>
      <c r="I38" s="113"/>
      <c r="J38" s="33"/>
    </row>
    <row r="39" spans="1:19" s="1" customFormat="1" ht="6.75" customHeight="1">
      <c r="A39" s="1"/>
      <c r="B39" s="33"/>
      <c r="C39" s="33"/>
      <c r="D39" s="33"/>
      <c r="E39" s="33"/>
      <c r="F39" s="33"/>
      <c r="G39" s="33"/>
      <c r="H39" s="33"/>
      <c r="I39" s="33"/>
      <c r="J39" s="33"/>
    </row>
    <row r="40" spans="1:19" s="1" customFormat="1">
      <c r="A40" s="1"/>
      <c r="B40" s="33"/>
      <c r="C40" s="33"/>
      <c r="D40" s="33"/>
      <c r="H40" s="358"/>
      <c r="I40" s="114"/>
      <c r="J40" s="118"/>
    </row>
    <row r="41" spans="1:19" s="1" customFormat="1" ht="6.75" customHeight="1">
      <c r="A41" s="1"/>
      <c r="B41" s="33"/>
      <c r="C41" s="33"/>
      <c r="D41" s="33"/>
      <c r="E41" s="33"/>
      <c r="F41" s="33"/>
      <c r="G41" s="33"/>
      <c r="H41" s="33"/>
      <c r="I41" s="33"/>
      <c r="J41" s="33"/>
    </row>
    <row r="42" spans="1:19" s="1" customFormat="1" ht="33.75" customHeight="1">
      <c r="A42" s="1"/>
      <c r="B42" s="33"/>
      <c r="C42" s="33"/>
      <c r="D42" s="33"/>
      <c r="E42" s="82"/>
      <c r="F42" s="82"/>
      <c r="G42" s="110"/>
      <c r="H42" s="110"/>
      <c r="I42" s="33"/>
      <c r="J42" s="33"/>
      <c r="L42" s="1"/>
      <c r="M42" s="1"/>
      <c r="N42" s="1"/>
      <c r="O42" s="1"/>
      <c r="S42" s="1"/>
    </row>
    <row r="43" spans="1:19" s="1" customFormat="1" ht="21.75" customHeight="1">
      <c r="A43" s="1"/>
      <c r="B43" s="34"/>
      <c r="C43" s="34"/>
      <c r="D43" s="34"/>
      <c r="E43" s="34"/>
      <c r="F43" s="99"/>
      <c r="G43" s="8"/>
      <c r="I43" s="33"/>
      <c r="J43" s="8"/>
      <c r="L43" s="1"/>
      <c r="M43" s="1"/>
      <c r="N43" s="1"/>
      <c r="O43" s="1"/>
      <c r="S43" s="1"/>
    </row>
    <row r="44" spans="1:19">
      <c r="A44" s="1"/>
      <c r="R44" s="1"/>
    </row>
  </sheetData>
  <mergeCells count="82">
    <mergeCell ref="A3:G3"/>
    <mergeCell ref="C7:D7"/>
    <mergeCell ref="F7:J7"/>
    <mergeCell ref="C9:E9"/>
    <mergeCell ref="F9:Q9"/>
    <mergeCell ref="T12:W12"/>
    <mergeCell ref="T13:U13"/>
    <mergeCell ref="V13:W13"/>
    <mergeCell ref="B22:E22"/>
    <mergeCell ref="B23:E23"/>
    <mergeCell ref="B24:E24"/>
    <mergeCell ref="B28:F28"/>
    <mergeCell ref="H28:K28"/>
    <mergeCell ref="J3:O4"/>
    <mergeCell ref="R9:W10"/>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T19:U22"/>
    <mergeCell ref="V19:V22"/>
    <mergeCell ref="B25:V26"/>
  </mergeCells>
  <phoneticPr fontId="19"/>
  <pageMargins left="0.78740157480314965" right="0.78740157480314965" top="0.78740157480314965" bottom="0.78740157480314965" header="0.51181102362204722" footer="0.51181102362204722"/>
  <pageSetup paperSize="9" scale="63" fitToWidth="1" fitToHeight="1" orientation="landscape" usePrinterDefaults="1"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13"/>
  </sheetPr>
  <dimension ref="A1:AM45"/>
  <sheetViews>
    <sheetView view="pageBreakPreview" zoomScale="70" zoomScaleSheetLayoutView="70" workbookViewId="0">
      <selection activeCell="C19" sqref="C19"/>
    </sheetView>
  </sheetViews>
  <sheetFormatPr defaultRowHeight="13.5"/>
  <cols>
    <col min="1" max="1" width="0.75" style="162" customWidth="1"/>
    <col min="2" max="2" width="25.75" style="162" customWidth="1"/>
    <col min="3" max="12" width="7.75" style="162" customWidth="1"/>
    <col min="13" max="13" width="8.25" style="162" customWidth="1"/>
    <col min="14" max="14" width="7.75" style="162" customWidth="1"/>
    <col min="15" max="16" width="8.5" style="162" customWidth="1"/>
    <col min="17" max="17" width="8.25" style="162" customWidth="1"/>
    <col min="18" max="18" width="19.125" style="162" customWidth="1"/>
    <col min="19" max="19" width="7.625" style="162" customWidth="1"/>
    <col min="20" max="20" width="7.25" style="162" customWidth="1"/>
    <col min="21" max="21" width="8.75" style="162" customWidth="1"/>
    <col min="22" max="22" width="9" style="162" customWidth="1"/>
    <col min="23" max="16384" width="9" style="162" bestFit="1" customWidth="1"/>
  </cols>
  <sheetData>
    <row r="1" spans="1:39" ht="18.75" customHeight="1">
      <c r="A1" s="162" t="s">
        <v>82</v>
      </c>
    </row>
    <row r="2" spans="1:39" ht="8.25" customHeight="1"/>
    <row r="3" spans="1:39" ht="25.5" customHeight="1">
      <c r="A3" s="164" t="s">
        <v>68</v>
      </c>
      <c r="B3" s="168"/>
      <c r="C3" s="168"/>
      <c r="D3" s="168"/>
      <c r="E3" s="168"/>
      <c r="F3" s="168"/>
      <c r="G3" s="261"/>
      <c r="J3" s="436" t="s">
        <v>6</v>
      </c>
      <c r="K3" s="438"/>
      <c r="L3" s="438"/>
      <c r="M3" s="438"/>
      <c r="N3" s="438"/>
      <c r="O3" s="441"/>
    </row>
    <row r="4" spans="1:39" ht="6.75" customHeight="1">
      <c r="J4" s="437"/>
      <c r="K4" s="439"/>
      <c r="L4" s="439"/>
      <c r="M4" s="439"/>
      <c r="N4" s="439"/>
      <c r="O4" s="442"/>
    </row>
    <row r="5" spans="1:39" ht="21" customHeight="1">
      <c r="B5" s="169" t="s">
        <v>3</v>
      </c>
      <c r="C5" s="170"/>
    </row>
    <row r="6" spans="1:39" ht="9.75" customHeight="1">
      <c r="B6" s="170"/>
      <c r="C6" s="170"/>
      <c r="K6" s="281"/>
    </row>
    <row r="7" spans="1:39" ht="28.5" customHeight="1">
      <c r="B7" s="171" t="s">
        <v>7</v>
      </c>
      <c r="C7" s="408" t="s">
        <v>83</v>
      </c>
      <c r="D7" s="415"/>
      <c r="E7" s="230" t="s">
        <v>8</v>
      </c>
      <c r="F7" s="244" t="s">
        <v>84</v>
      </c>
      <c r="G7" s="262"/>
      <c r="H7" s="262"/>
      <c r="I7" s="262"/>
      <c r="J7" s="277"/>
    </row>
    <row r="8" spans="1:39" ht="9.75" customHeight="1">
      <c r="B8" s="170"/>
      <c r="C8" s="170"/>
    </row>
    <row r="9" spans="1:39" ht="22.5" customHeight="1">
      <c r="B9" s="172"/>
      <c r="C9" s="197" t="s">
        <v>85</v>
      </c>
      <c r="D9" s="217"/>
      <c r="E9" s="231"/>
      <c r="F9" s="245" t="s">
        <v>60</v>
      </c>
      <c r="G9" s="263"/>
      <c r="H9" s="263"/>
      <c r="I9" s="263"/>
      <c r="J9" s="263"/>
      <c r="K9" s="263"/>
      <c r="L9" s="263"/>
      <c r="M9" s="263"/>
      <c r="N9" s="263"/>
      <c r="O9" s="263"/>
      <c r="P9" s="263"/>
      <c r="Q9" s="293"/>
      <c r="R9" s="449" t="s">
        <v>70</v>
      </c>
      <c r="S9" s="449"/>
      <c r="T9" s="449"/>
      <c r="U9" s="449"/>
      <c r="V9" s="449"/>
      <c r="W9" s="449"/>
      <c r="X9" s="473"/>
    </row>
    <row r="10" spans="1:39" s="163" customFormat="1" ht="20.25" customHeight="1">
      <c r="A10" s="165"/>
      <c r="B10" s="399"/>
      <c r="C10" s="199" t="s">
        <v>13</v>
      </c>
      <c r="D10" s="219" t="s">
        <v>22</v>
      </c>
      <c r="E10" s="232" t="s">
        <v>23</v>
      </c>
      <c r="F10" s="246" t="s">
        <v>24</v>
      </c>
      <c r="G10" s="264" t="s">
        <v>26</v>
      </c>
      <c r="H10" s="264" t="s">
        <v>27</v>
      </c>
      <c r="I10" s="264" t="s">
        <v>1</v>
      </c>
      <c r="J10" s="264" t="s">
        <v>28</v>
      </c>
      <c r="K10" s="264" t="s">
        <v>12</v>
      </c>
      <c r="L10" s="264" t="s">
        <v>33</v>
      </c>
      <c r="M10" s="264" t="s">
        <v>25</v>
      </c>
      <c r="N10" s="264" t="s">
        <v>35</v>
      </c>
      <c r="O10" s="264" t="s">
        <v>36</v>
      </c>
      <c r="P10" s="264" t="s">
        <v>32</v>
      </c>
      <c r="Q10" s="264" t="s">
        <v>31</v>
      </c>
      <c r="R10" s="449"/>
      <c r="S10" s="449"/>
      <c r="T10" s="449"/>
      <c r="U10" s="449"/>
      <c r="V10" s="449"/>
      <c r="W10" s="449"/>
      <c r="X10" s="473"/>
      <c r="Z10" s="281"/>
    </row>
    <row r="11" spans="1:39" s="163" customFormat="1" ht="20.25" customHeight="1">
      <c r="A11" s="309"/>
      <c r="B11" s="400" t="s">
        <v>71</v>
      </c>
      <c r="C11" s="409">
        <v>10</v>
      </c>
      <c r="D11" s="416">
        <v>412</v>
      </c>
      <c r="E11" s="423">
        <v>376</v>
      </c>
      <c r="F11" s="409">
        <v>399</v>
      </c>
      <c r="G11" s="416">
        <v>431</v>
      </c>
      <c r="H11" s="416">
        <v>476</v>
      </c>
      <c r="I11" s="416">
        <v>455</v>
      </c>
      <c r="J11" s="416">
        <v>501</v>
      </c>
      <c r="K11" s="416">
        <v>555</v>
      </c>
      <c r="L11" s="416">
        <v>593</v>
      </c>
      <c r="M11" s="416">
        <v>668</v>
      </c>
      <c r="N11" s="416">
        <v>666</v>
      </c>
      <c r="O11" s="416">
        <v>689</v>
      </c>
      <c r="P11" s="416">
        <v>588</v>
      </c>
      <c r="Q11" s="443">
        <v>597</v>
      </c>
      <c r="R11" s="450" t="s">
        <v>72</v>
      </c>
      <c r="S11" s="449"/>
      <c r="T11" s="449"/>
      <c r="U11" s="449"/>
      <c r="V11" s="449"/>
      <c r="W11" s="449"/>
      <c r="X11" s="473"/>
      <c r="Z11" s="281"/>
    </row>
    <row r="12" spans="1:39" s="163" customFormat="1" ht="28.5" customHeight="1">
      <c r="A12" s="252"/>
      <c r="B12" s="401"/>
      <c r="C12" s="410"/>
      <c r="D12" s="417"/>
      <c r="E12" s="424"/>
      <c r="F12" s="410"/>
      <c r="G12" s="417"/>
      <c r="H12" s="417"/>
      <c r="I12" s="417"/>
      <c r="J12" s="417"/>
      <c r="K12" s="417"/>
      <c r="L12" s="417"/>
      <c r="M12" s="417"/>
      <c r="N12" s="417"/>
      <c r="O12" s="417"/>
      <c r="P12" s="417"/>
      <c r="Q12" s="444"/>
      <c r="R12" s="451">
        <f>SUM(F11:Q12)</f>
        <v>6618</v>
      </c>
      <c r="S12" s="309"/>
      <c r="T12" s="455" t="s">
        <v>86</v>
      </c>
      <c r="U12" s="461"/>
      <c r="V12" s="461"/>
      <c r="W12" s="471"/>
      <c r="X12" s="309"/>
    </row>
    <row r="13" spans="1:39" s="163" customFormat="1" ht="21" customHeight="1">
      <c r="A13" s="252"/>
      <c r="B13" s="400" t="s">
        <v>74</v>
      </c>
      <c r="C13" s="409">
        <v>10</v>
      </c>
      <c r="D13" s="416">
        <v>20</v>
      </c>
      <c r="E13" s="423">
        <v>17</v>
      </c>
      <c r="F13" s="409">
        <v>17</v>
      </c>
      <c r="G13" s="416">
        <v>19</v>
      </c>
      <c r="H13" s="416">
        <v>18</v>
      </c>
      <c r="I13" s="416">
        <v>17</v>
      </c>
      <c r="J13" s="416">
        <v>16</v>
      </c>
      <c r="K13" s="416">
        <v>17</v>
      </c>
      <c r="L13" s="416">
        <v>16</v>
      </c>
      <c r="M13" s="416">
        <v>16</v>
      </c>
      <c r="N13" s="416">
        <v>17</v>
      </c>
      <c r="O13" s="416">
        <v>16</v>
      </c>
      <c r="P13" s="416">
        <v>15</v>
      </c>
      <c r="Q13" s="443">
        <v>16</v>
      </c>
      <c r="R13" s="450" t="s">
        <v>75</v>
      </c>
      <c r="S13" s="309"/>
      <c r="T13" s="456" t="s">
        <v>76</v>
      </c>
      <c r="U13" s="462"/>
      <c r="V13" s="466">
        <v>213</v>
      </c>
      <c r="W13" s="472"/>
      <c r="X13" s="163" t="s">
        <v>42</v>
      </c>
    </row>
    <row r="14" spans="1:39" s="163" customFormat="1" ht="25.5" customHeight="1">
      <c r="A14" s="252"/>
      <c r="B14" s="402"/>
      <c r="C14" s="411"/>
      <c r="D14" s="418"/>
      <c r="E14" s="425"/>
      <c r="F14" s="411"/>
      <c r="G14" s="418"/>
      <c r="H14" s="418"/>
      <c r="I14" s="418"/>
      <c r="J14" s="418"/>
      <c r="K14" s="418"/>
      <c r="L14" s="418"/>
      <c r="M14" s="418"/>
      <c r="N14" s="418"/>
      <c r="O14" s="418"/>
      <c r="P14" s="418"/>
      <c r="Q14" s="445"/>
      <c r="R14" s="452">
        <f>SUM(F13:Q14)</f>
        <v>200</v>
      </c>
      <c r="S14" s="309"/>
      <c r="Y14" s="309" t="s">
        <v>13</v>
      </c>
      <c r="Z14" s="309" t="s">
        <v>32</v>
      </c>
      <c r="AA14" s="309" t="s">
        <v>31</v>
      </c>
      <c r="AB14" s="309" t="s">
        <v>19</v>
      </c>
      <c r="AC14" s="309" t="s">
        <v>26</v>
      </c>
      <c r="AD14" s="309" t="s">
        <v>27</v>
      </c>
      <c r="AE14" s="309" t="s">
        <v>1</v>
      </c>
      <c r="AF14" s="309" t="s">
        <v>28</v>
      </c>
      <c r="AG14" s="309" t="s">
        <v>12</v>
      </c>
      <c r="AH14" s="309" t="s">
        <v>46</v>
      </c>
      <c r="AI14" s="309" t="s">
        <v>25</v>
      </c>
      <c r="AJ14" s="309" t="s">
        <v>35</v>
      </c>
      <c r="AK14" s="309" t="s">
        <v>36</v>
      </c>
      <c r="AL14" s="309" t="s">
        <v>32</v>
      </c>
      <c r="AM14" s="309" t="s">
        <v>31</v>
      </c>
    </row>
    <row r="15" spans="1:39" s="163" customFormat="1" ht="25.5" customHeight="1">
      <c r="A15" s="252"/>
      <c r="B15" s="403" t="s">
        <v>77</v>
      </c>
      <c r="C15" s="412">
        <v>7</v>
      </c>
      <c r="D15" s="419">
        <v>66</v>
      </c>
      <c r="E15" s="426">
        <v>34</v>
      </c>
      <c r="F15" s="412">
        <v>48</v>
      </c>
      <c r="G15" s="419">
        <v>49</v>
      </c>
      <c r="H15" s="419">
        <v>53</v>
      </c>
      <c r="I15" s="419">
        <v>50</v>
      </c>
      <c r="J15" s="419">
        <v>48</v>
      </c>
      <c r="K15" s="419">
        <v>49</v>
      </c>
      <c r="L15" s="419">
        <v>53</v>
      </c>
      <c r="M15" s="419">
        <v>55</v>
      </c>
      <c r="N15" s="419">
        <v>51</v>
      </c>
      <c r="O15" s="419">
        <v>52</v>
      </c>
      <c r="P15" s="419">
        <v>51</v>
      </c>
      <c r="Q15" s="446">
        <v>50</v>
      </c>
      <c r="R15" s="450" t="s">
        <v>78</v>
      </c>
      <c r="S15" s="309"/>
      <c r="X15" s="321" t="s">
        <v>49</v>
      </c>
      <c r="Y15" s="474">
        <f t="shared" ref="Y15:AM15" si="0">IF(C19&gt;11,C19*C17*1.25,(C19+3)*C17)</f>
        <v>250</v>
      </c>
      <c r="Z15" s="474">
        <f t="shared" si="0"/>
        <v>500</v>
      </c>
      <c r="AA15" s="474">
        <f t="shared" si="0"/>
        <v>450</v>
      </c>
      <c r="AB15" s="474">
        <f t="shared" si="0"/>
        <v>475</v>
      </c>
      <c r="AC15" s="474">
        <f t="shared" si="0"/>
        <v>500</v>
      </c>
      <c r="AD15" s="474">
        <f t="shared" si="0"/>
        <v>525</v>
      </c>
      <c r="AE15" s="474">
        <f t="shared" si="0"/>
        <v>500</v>
      </c>
      <c r="AF15" s="474">
        <f t="shared" si="0"/>
        <v>625</v>
      </c>
      <c r="AG15" s="474">
        <f t="shared" si="0"/>
        <v>593.75</v>
      </c>
      <c r="AH15" s="474">
        <f t="shared" si="0"/>
        <v>562.5</v>
      </c>
      <c r="AI15" s="474">
        <f t="shared" si="0"/>
        <v>593.75</v>
      </c>
      <c r="AJ15" s="474">
        <f t="shared" si="0"/>
        <v>625</v>
      </c>
      <c r="AK15" s="474">
        <f t="shared" si="0"/>
        <v>625</v>
      </c>
      <c r="AL15" s="474">
        <f t="shared" si="0"/>
        <v>625</v>
      </c>
      <c r="AM15" s="474">
        <f t="shared" si="0"/>
        <v>625</v>
      </c>
    </row>
    <row r="16" spans="1:39" s="163" customFormat="1" ht="25.5" customHeight="1">
      <c r="A16" s="252"/>
      <c r="B16" s="402"/>
      <c r="C16" s="411"/>
      <c r="D16" s="418"/>
      <c r="E16" s="425"/>
      <c r="F16" s="411"/>
      <c r="G16" s="418"/>
      <c r="H16" s="418"/>
      <c r="I16" s="418"/>
      <c r="J16" s="418"/>
      <c r="K16" s="418"/>
      <c r="L16" s="418"/>
      <c r="M16" s="418"/>
      <c r="N16" s="418"/>
      <c r="O16" s="418"/>
      <c r="P16" s="418"/>
      <c r="Q16" s="447"/>
      <c r="R16" s="453">
        <f>SUM(F15:Q16)</f>
        <v>609</v>
      </c>
      <c r="S16" s="309"/>
      <c r="Y16" s="309"/>
      <c r="Z16" s="309"/>
      <c r="AA16" s="309"/>
      <c r="AB16" s="309"/>
      <c r="AC16" s="309"/>
      <c r="AD16" s="309"/>
      <c r="AE16" s="309"/>
      <c r="AF16" s="309"/>
      <c r="AG16" s="309"/>
      <c r="AH16" s="309"/>
      <c r="AI16" s="309"/>
      <c r="AJ16" s="309"/>
      <c r="AK16" s="309"/>
      <c r="AL16" s="309"/>
      <c r="AM16" s="309"/>
    </row>
    <row r="17" spans="1:39" s="163" customFormat="1" ht="25.5" customHeight="1">
      <c r="A17" s="252"/>
      <c r="B17" s="403" t="s">
        <v>43</v>
      </c>
      <c r="C17" s="412">
        <v>10</v>
      </c>
      <c r="D17" s="419">
        <v>20</v>
      </c>
      <c r="E17" s="426">
        <v>18</v>
      </c>
      <c r="F17" s="412">
        <v>19</v>
      </c>
      <c r="G17" s="419">
        <v>20</v>
      </c>
      <c r="H17" s="419">
        <v>21</v>
      </c>
      <c r="I17" s="419">
        <v>20</v>
      </c>
      <c r="J17" s="419">
        <v>20</v>
      </c>
      <c r="K17" s="419">
        <v>19</v>
      </c>
      <c r="L17" s="419">
        <v>18</v>
      </c>
      <c r="M17" s="419">
        <v>19</v>
      </c>
      <c r="N17" s="419">
        <v>20</v>
      </c>
      <c r="O17" s="419">
        <v>20</v>
      </c>
      <c r="P17" s="419">
        <v>20</v>
      </c>
      <c r="Q17" s="448">
        <v>20</v>
      </c>
      <c r="R17" s="450" t="s">
        <v>59</v>
      </c>
      <c r="S17" s="309"/>
      <c r="Y17" s="309"/>
      <c r="Z17" s="309"/>
      <c r="AA17" s="309"/>
      <c r="AB17" s="309"/>
      <c r="AC17" s="309"/>
      <c r="AD17" s="309"/>
      <c r="AE17" s="309"/>
      <c r="AF17" s="309"/>
      <c r="AG17" s="309"/>
      <c r="AH17" s="309"/>
      <c r="AI17" s="309"/>
      <c r="AJ17" s="309"/>
      <c r="AK17" s="309"/>
      <c r="AL17" s="309"/>
      <c r="AM17" s="309"/>
    </row>
    <row r="18" spans="1:39" s="163" customFormat="1" ht="24" customHeight="1">
      <c r="A18" s="252"/>
      <c r="B18" s="401"/>
      <c r="C18" s="410"/>
      <c r="D18" s="417"/>
      <c r="E18" s="424"/>
      <c r="F18" s="410"/>
      <c r="G18" s="417"/>
      <c r="H18" s="417"/>
      <c r="I18" s="417"/>
      <c r="J18" s="417"/>
      <c r="K18" s="417"/>
      <c r="L18" s="417"/>
      <c r="M18" s="417"/>
      <c r="N18" s="417"/>
      <c r="O18" s="417"/>
      <c r="P18" s="417"/>
      <c r="Q18" s="444"/>
      <c r="R18" s="453">
        <f>SUM(F17:Q18)</f>
        <v>236</v>
      </c>
      <c r="S18" s="309"/>
      <c r="T18" s="309"/>
    </row>
    <row r="19" spans="1:39" s="163" customFormat="1" ht="32.25" customHeight="1">
      <c r="A19" s="309"/>
      <c r="B19" s="182" t="s">
        <v>48</v>
      </c>
      <c r="C19" s="413">
        <v>20</v>
      </c>
      <c r="D19" s="420">
        <v>20</v>
      </c>
      <c r="E19" s="427">
        <v>20</v>
      </c>
      <c r="F19" s="429">
        <v>20</v>
      </c>
      <c r="G19" s="420">
        <v>20</v>
      </c>
      <c r="H19" s="420">
        <v>20</v>
      </c>
      <c r="I19" s="420">
        <v>20</v>
      </c>
      <c r="J19" s="420">
        <v>25</v>
      </c>
      <c r="K19" s="420">
        <v>25</v>
      </c>
      <c r="L19" s="420">
        <v>25</v>
      </c>
      <c r="M19" s="420">
        <v>25</v>
      </c>
      <c r="N19" s="420">
        <v>25</v>
      </c>
      <c r="O19" s="420">
        <v>25</v>
      </c>
      <c r="P19" s="420">
        <v>25</v>
      </c>
      <c r="Q19" s="420">
        <v>25</v>
      </c>
      <c r="R19" s="309"/>
      <c r="S19" s="309"/>
      <c r="T19" s="457" t="s">
        <v>79</v>
      </c>
      <c r="U19" s="463"/>
      <c r="V19" s="467">
        <f>R14/(R12-V13)</f>
        <v>3.1225604996096799e-002</v>
      </c>
      <c r="X19" s="321"/>
      <c r="Y19" s="474"/>
      <c r="Z19" s="474"/>
      <c r="AA19" s="474"/>
      <c r="AB19" s="474"/>
      <c r="AC19" s="474"/>
      <c r="AD19" s="474"/>
      <c r="AE19" s="474"/>
      <c r="AF19" s="474"/>
      <c r="AG19" s="474"/>
      <c r="AH19" s="474"/>
      <c r="AI19" s="474"/>
      <c r="AJ19" s="474"/>
      <c r="AK19" s="474"/>
      <c r="AL19" s="474"/>
      <c r="AM19" s="474"/>
    </row>
    <row r="20" spans="1:39" s="163" customFormat="1" ht="32.25" customHeight="1">
      <c r="A20" s="309"/>
      <c r="B20" s="183" t="s">
        <v>17</v>
      </c>
      <c r="C20" s="207">
        <f t="shared" ref="C20:Q20" si="1">C11/C17</f>
        <v>1</v>
      </c>
      <c r="D20" s="421">
        <f t="shared" si="1"/>
        <v>20.6</v>
      </c>
      <c r="E20" s="428">
        <f t="shared" si="1"/>
        <v>20.888888888888889</v>
      </c>
      <c r="F20" s="207">
        <f t="shared" si="1"/>
        <v>21</v>
      </c>
      <c r="G20" s="421">
        <f t="shared" si="1"/>
        <v>21.55</v>
      </c>
      <c r="H20" s="421">
        <f t="shared" si="1"/>
        <v>22.666666666666668</v>
      </c>
      <c r="I20" s="421">
        <f t="shared" si="1"/>
        <v>22.75</v>
      </c>
      <c r="J20" s="421">
        <f t="shared" si="1"/>
        <v>25.05</v>
      </c>
      <c r="K20" s="421">
        <f t="shared" si="1"/>
        <v>29.210526315789473</v>
      </c>
      <c r="L20" s="421">
        <f t="shared" si="1"/>
        <v>32.944444444444443</v>
      </c>
      <c r="M20" s="421">
        <f t="shared" si="1"/>
        <v>35.157894736842103</v>
      </c>
      <c r="N20" s="421">
        <f t="shared" si="1"/>
        <v>33.299999999999997</v>
      </c>
      <c r="O20" s="421">
        <f t="shared" si="1"/>
        <v>34.450000000000003</v>
      </c>
      <c r="P20" s="421">
        <f t="shared" si="1"/>
        <v>29.4</v>
      </c>
      <c r="Q20" s="421">
        <f t="shared" si="1"/>
        <v>29.85</v>
      </c>
      <c r="R20" s="309"/>
      <c r="S20" s="309"/>
      <c r="T20" s="458"/>
      <c r="U20" s="464"/>
      <c r="V20" s="468"/>
      <c r="X20" s="321"/>
      <c r="Y20" s="474"/>
      <c r="Z20" s="474"/>
      <c r="AA20" s="474"/>
      <c r="AB20" s="474"/>
      <c r="AC20" s="474"/>
      <c r="AD20" s="474"/>
      <c r="AE20" s="474"/>
      <c r="AF20" s="474"/>
      <c r="AG20" s="474"/>
      <c r="AH20" s="474"/>
      <c r="AI20" s="474"/>
      <c r="AJ20" s="474"/>
      <c r="AK20" s="474"/>
      <c r="AL20" s="474"/>
      <c r="AM20" s="474"/>
    </row>
    <row r="21" spans="1:39" s="163" customFormat="1" ht="32.25" customHeight="1">
      <c r="A21" s="309"/>
      <c r="B21" s="404" t="s">
        <v>47</v>
      </c>
      <c r="C21" s="208">
        <v>0</v>
      </c>
      <c r="D21" s="228">
        <v>0</v>
      </c>
      <c r="E21" s="228">
        <v>0</v>
      </c>
      <c r="F21" s="228">
        <v>0</v>
      </c>
      <c r="G21" s="228">
        <v>0</v>
      </c>
      <c r="H21" s="228">
        <v>0</v>
      </c>
      <c r="I21" s="228">
        <v>0</v>
      </c>
      <c r="J21" s="228">
        <v>0</v>
      </c>
      <c r="K21" s="228">
        <v>0</v>
      </c>
      <c r="L21" s="228">
        <v>0</v>
      </c>
      <c r="M21" s="228">
        <v>0</v>
      </c>
      <c r="N21" s="228">
        <v>0</v>
      </c>
      <c r="O21" s="228">
        <v>0</v>
      </c>
      <c r="P21" s="228">
        <v>0</v>
      </c>
      <c r="Q21" s="295">
        <v>0</v>
      </c>
      <c r="R21" s="309"/>
      <c r="S21" s="309"/>
      <c r="T21" s="458"/>
      <c r="U21" s="464"/>
      <c r="V21" s="468"/>
      <c r="X21" s="321"/>
      <c r="Y21" s="474"/>
      <c r="Z21" s="474"/>
      <c r="AA21" s="474"/>
      <c r="AB21" s="474"/>
      <c r="AC21" s="474"/>
      <c r="AD21" s="474"/>
      <c r="AE21" s="474"/>
      <c r="AF21" s="474"/>
      <c r="AG21" s="474"/>
      <c r="AH21" s="474"/>
      <c r="AI21" s="474"/>
      <c r="AJ21" s="474"/>
      <c r="AK21" s="474"/>
      <c r="AL21" s="474"/>
      <c r="AM21" s="474"/>
    </row>
    <row r="22" spans="1:39" s="163" customFormat="1" ht="30.75" customHeight="1">
      <c r="A22" s="309"/>
      <c r="B22" s="405" t="s">
        <v>29</v>
      </c>
      <c r="C22" s="209"/>
      <c r="D22" s="209"/>
      <c r="E22" s="241"/>
      <c r="F22" s="430">
        <f t="shared" ref="F22:Q22" si="2">SUM(C11:E12)-SUM(C21:E21)-SUM(C15:E16)</f>
        <v>691</v>
      </c>
      <c r="G22" s="430">
        <f t="shared" si="2"/>
        <v>1039</v>
      </c>
      <c r="H22" s="430">
        <f t="shared" si="2"/>
        <v>1075</v>
      </c>
      <c r="I22" s="430">
        <f t="shared" si="2"/>
        <v>1156</v>
      </c>
      <c r="J22" s="430">
        <f t="shared" si="2"/>
        <v>1210</v>
      </c>
      <c r="K22" s="430">
        <f t="shared" si="2"/>
        <v>1281</v>
      </c>
      <c r="L22" s="430">
        <f t="shared" si="2"/>
        <v>1364</v>
      </c>
      <c r="M22" s="430">
        <f t="shared" si="2"/>
        <v>1499</v>
      </c>
      <c r="N22" s="430">
        <f t="shared" si="2"/>
        <v>1659</v>
      </c>
      <c r="O22" s="430">
        <f t="shared" si="2"/>
        <v>1768</v>
      </c>
      <c r="P22" s="430">
        <f t="shared" si="2"/>
        <v>1865</v>
      </c>
      <c r="Q22" s="430">
        <f t="shared" si="2"/>
        <v>1789</v>
      </c>
      <c r="R22" s="309"/>
      <c r="S22" s="309"/>
      <c r="T22" s="459"/>
      <c r="U22" s="465"/>
      <c r="V22" s="469"/>
      <c r="X22" s="321"/>
    </row>
    <row r="23" spans="1:39" s="163" customFormat="1" ht="24" customHeight="1">
      <c r="A23" s="309"/>
      <c r="B23" s="185" t="s">
        <v>50</v>
      </c>
      <c r="C23" s="210"/>
      <c r="D23" s="210"/>
      <c r="E23" s="242"/>
      <c r="F23" s="254">
        <f t="shared" ref="F23:Q23" si="3">SUM(Y15:AA15)</f>
        <v>1200</v>
      </c>
      <c r="G23" s="254">
        <f t="shared" si="3"/>
        <v>1425</v>
      </c>
      <c r="H23" s="254">
        <f t="shared" si="3"/>
        <v>1425</v>
      </c>
      <c r="I23" s="254">
        <f t="shared" si="3"/>
        <v>1500</v>
      </c>
      <c r="J23" s="254">
        <f t="shared" si="3"/>
        <v>1525</v>
      </c>
      <c r="K23" s="254">
        <f t="shared" si="3"/>
        <v>1650</v>
      </c>
      <c r="L23" s="254">
        <f t="shared" si="3"/>
        <v>1718.75</v>
      </c>
      <c r="M23" s="254">
        <f t="shared" si="3"/>
        <v>1781.25</v>
      </c>
      <c r="N23" s="254">
        <f t="shared" si="3"/>
        <v>1750</v>
      </c>
      <c r="O23" s="254">
        <f t="shared" si="3"/>
        <v>1781.25</v>
      </c>
      <c r="P23" s="254">
        <f t="shared" si="3"/>
        <v>1843.75</v>
      </c>
      <c r="Q23" s="296">
        <f t="shared" si="3"/>
        <v>1875</v>
      </c>
      <c r="R23" s="309"/>
      <c r="S23" s="187"/>
      <c r="T23" s="460"/>
      <c r="U23" s="460"/>
      <c r="V23" s="470"/>
    </row>
    <row r="24" spans="1:39" s="163" customFormat="1" ht="28.5" customHeight="1">
      <c r="A24" s="309"/>
      <c r="B24" s="186" t="s">
        <v>52</v>
      </c>
      <c r="C24" s="211"/>
      <c r="D24" s="211"/>
      <c r="E24" s="211"/>
      <c r="F24" s="255" t="str">
        <f t="shared" ref="F24:Q24" si="4">IF(F22&gt;F23,"○","")</f>
        <v/>
      </c>
      <c r="G24" s="255" t="str">
        <f t="shared" si="4"/>
        <v/>
      </c>
      <c r="H24" s="255" t="str">
        <f t="shared" si="4"/>
        <v/>
      </c>
      <c r="I24" s="255" t="str">
        <f t="shared" si="4"/>
        <v/>
      </c>
      <c r="J24" s="255" t="str">
        <f t="shared" si="4"/>
        <v/>
      </c>
      <c r="K24" s="255" t="str">
        <f t="shared" si="4"/>
        <v/>
      </c>
      <c r="L24" s="255" t="str">
        <f t="shared" si="4"/>
        <v/>
      </c>
      <c r="M24" s="255" t="str">
        <f t="shared" si="4"/>
        <v/>
      </c>
      <c r="N24" s="255" t="str">
        <f t="shared" si="4"/>
        <v/>
      </c>
      <c r="O24" s="255" t="str">
        <f t="shared" si="4"/>
        <v/>
      </c>
      <c r="P24" s="255" t="str">
        <f t="shared" si="4"/>
        <v>○</v>
      </c>
      <c r="Q24" s="297" t="str">
        <f t="shared" si="4"/>
        <v/>
      </c>
      <c r="R24" s="309"/>
      <c r="S24" s="454"/>
      <c r="T24" s="309"/>
    </row>
    <row r="25" spans="1:39" s="162" customFormat="1" ht="47.25" customHeight="1">
      <c r="A25" s="167"/>
      <c r="B25" s="187" t="s">
        <v>87</v>
      </c>
      <c r="C25" s="187"/>
      <c r="D25" s="187"/>
      <c r="E25" s="187"/>
      <c r="F25" s="187"/>
      <c r="G25" s="187"/>
      <c r="H25" s="187"/>
      <c r="I25" s="187"/>
      <c r="J25" s="187"/>
      <c r="K25" s="187"/>
      <c r="L25" s="187"/>
      <c r="M25" s="187"/>
      <c r="N25" s="187"/>
      <c r="O25" s="187"/>
      <c r="P25" s="187"/>
      <c r="Q25" s="187"/>
      <c r="R25" s="187"/>
      <c r="S25" s="187"/>
      <c r="T25" s="187"/>
      <c r="U25" s="187"/>
      <c r="V25" s="187"/>
      <c r="W25" s="285"/>
      <c r="X25" s="285"/>
    </row>
    <row r="26" spans="1:39" s="162" customFormat="1" ht="29.25" customHeight="1">
      <c r="A26" s="167"/>
      <c r="B26" s="188"/>
      <c r="C26" s="188"/>
      <c r="D26" s="188"/>
      <c r="E26" s="188"/>
      <c r="F26" s="188"/>
      <c r="G26" s="188"/>
      <c r="H26" s="188"/>
      <c r="I26" s="188"/>
      <c r="J26" s="188"/>
      <c r="K26" s="188"/>
      <c r="L26" s="188"/>
      <c r="M26" s="188"/>
      <c r="N26" s="188"/>
      <c r="O26" s="188"/>
      <c r="P26" s="188"/>
      <c r="Q26" s="188"/>
      <c r="R26" s="188"/>
      <c r="S26" s="188"/>
      <c r="T26" s="188"/>
      <c r="U26" s="188"/>
      <c r="V26" s="188"/>
      <c r="W26" s="285"/>
      <c r="X26" s="285"/>
    </row>
    <row r="27" spans="1:39" ht="6.75" customHeight="1">
      <c r="A27" s="398"/>
      <c r="B27" s="187"/>
      <c r="C27" s="187"/>
      <c r="D27" s="187"/>
      <c r="E27" s="187"/>
      <c r="F27" s="187"/>
      <c r="G27" s="187"/>
      <c r="H27" s="187"/>
      <c r="I27" s="187"/>
      <c r="J27" s="187"/>
      <c r="K27" s="187"/>
      <c r="L27" s="187"/>
      <c r="M27" s="187"/>
      <c r="N27" s="187"/>
      <c r="O27" s="187"/>
      <c r="P27" s="187"/>
      <c r="Q27" s="187"/>
      <c r="R27" s="187"/>
      <c r="S27" s="187"/>
      <c r="T27" s="187"/>
      <c r="U27" s="187"/>
      <c r="V27" s="187"/>
      <c r="W27" s="187"/>
    </row>
    <row r="28" spans="1:39" ht="41.25" customHeight="1">
      <c r="A28" s="398"/>
      <c r="B28" s="406" t="s">
        <v>81</v>
      </c>
      <c r="C28" s="414"/>
      <c r="D28" s="414"/>
      <c r="E28" s="414"/>
      <c r="F28" s="431"/>
      <c r="G28" s="432">
        <f>ROUNDUP(R12/R18,1)</f>
        <v>28.1</v>
      </c>
      <c r="H28" s="214" t="s">
        <v>62</v>
      </c>
      <c r="I28" s="214"/>
      <c r="J28" s="214"/>
      <c r="K28" s="440"/>
      <c r="L28" s="162"/>
      <c r="R28" s="187"/>
      <c r="S28" s="187"/>
      <c r="T28" s="187"/>
      <c r="U28" s="187"/>
      <c r="V28" s="187"/>
      <c r="W28" s="187"/>
    </row>
    <row r="29" spans="1:39" s="162" customFormat="1" ht="24.75" customHeight="1">
      <c r="A29" s="398"/>
      <c r="B29" s="398"/>
      <c r="C29" s="398"/>
      <c r="D29" s="398"/>
      <c r="E29" s="398"/>
      <c r="F29" s="398"/>
      <c r="G29" s="398"/>
      <c r="H29" s="398"/>
    </row>
    <row r="30" spans="1:39" s="162" customFormat="1" ht="14.25">
      <c r="A30" s="398"/>
      <c r="B30" s="407"/>
      <c r="C30" s="194"/>
      <c r="H30" s="422"/>
      <c r="I30" s="433"/>
      <c r="J30" s="407"/>
      <c r="K30" s="194"/>
      <c r="O30" s="194"/>
    </row>
    <row r="31" spans="1:39" s="162" customFormat="1" ht="6.75" customHeight="1">
      <c r="A31" s="398"/>
      <c r="B31" s="407"/>
      <c r="C31" s="407"/>
      <c r="D31" s="422"/>
      <c r="E31" s="407"/>
      <c r="F31" s="194"/>
      <c r="G31" s="407"/>
    </row>
    <row r="32" spans="1:39" s="162" customFormat="1" ht="14.25">
      <c r="A32" s="398"/>
      <c r="B32" s="407"/>
      <c r="C32" s="194"/>
      <c r="D32" s="407"/>
      <c r="H32" s="422"/>
      <c r="I32" s="434"/>
      <c r="J32" s="407"/>
      <c r="K32" s="407"/>
      <c r="O32" s="194"/>
    </row>
    <row r="33" spans="1:19" s="162" customFormat="1" ht="6.75" customHeight="1">
      <c r="A33" s="398"/>
      <c r="B33" s="407"/>
      <c r="C33" s="407"/>
      <c r="D33" s="407"/>
      <c r="E33" s="422"/>
      <c r="F33" s="407"/>
      <c r="G33" s="194"/>
    </row>
    <row r="34" spans="1:19" s="162" customFormat="1" ht="14.25">
      <c r="A34" s="398"/>
      <c r="B34" s="407"/>
      <c r="C34" s="194"/>
      <c r="D34" s="194"/>
      <c r="H34" s="422"/>
      <c r="I34" s="434"/>
      <c r="J34" s="407"/>
      <c r="K34" s="407"/>
      <c r="P34" s="194"/>
    </row>
    <row r="35" spans="1:19" s="162" customFormat="1" ht="7.5" customHeight="1">
      <c r="A35" s="162"/>
      <c r="B35" s="407"/>
      <c r="C35" s="407"/>
      <c r="D35" s="407"/>
      <c r="E35" s="407"/>
      <c r="F35" s="407"/>
      <c r="G35" s="407"/>
      <c r="H35" s="407"/>
      <c r="I35" s="194"/>
      <c r="J35" s="194"/>
    </row>
    <row r="36" spans="1:19" s="162" customFormat="1" ht="14.25">
      <c r="A36" s="398"/>
      <c r="B36" s="194"/>
      <c r="C36" s="194"/>
      <c r="D36" s="194"/>
      <c r="G36" s="194"/>
      <c r="H36" s="194"/>
      <c r="I36" s="435"/>
      <c r="J36" s="194"/>
    </row>
    <row r="37" spans="1:19" s="162" customFormat="1" ht="6" customHeight="1">
      <c r="A37" s="162"/>
      <c r="B37" s="407"/>
      <c r="C37" s="407"/>
      <c r="D37" s="407"/>
      <c r="E37" s="407"/>
      <c r="F37" s="407"/>
      <c r="G37" s="407"/>
      <c r="H37" s="407"/>
      <c r="I37" s="194"/>
      <c r="J37" s="194"/>
    </row>
    <row r="38" spans="1:19" s="162" customFormat="1" ht="14.25">
      <c r="A38" s="398"/>
      <c r="B38" s="194"/>
      <c r="C38" s="194"/>
      <c r="D38" s="194"/>
      <c r="G38" s="194"/>
      <c r="H38" s="194"/>
      <c r="I38" s="274"/>
      <c r="J38" s="194"/>
    </row>
    <row r="39" spans="1:19" s="162" customFormat="1" ht="6.75" customHeight="1">
      <c r="A39" s="162"/>
      <c r="B39" s="194"/>
      <c r="C39" s="194"/>
      <c r="D39" s="194"/>
      <c r="E39" s="194"/>
      <c r="F39" s="194"/>
      <c r="G39" s="194"/>
      <c r="H39" s="194"/>
      <c r="I39" s="194"/>
      <c r="J39" s="194"/>
    </row>
    <row r="40" spans="1:19" s="162" customFormat="1">
      <c r="A40" s="162"/>
      <c r="B40" s="194"/>
      <c r="C40" s="194"/>
      <c r="D40" s="194"/>
      <c r="H40" s="433"/>
      <c r="I40" s="275"/>
      <c r="J40" s="279"/>
    </row>
    <row r="41" spans="1:19" s="162" customFormat="1" ht="6.75" customHeight="1">
      <c r="A41" s="162"/>
      <c r="B41" s="194"/>
      <c r="C41" s="194"/>
      <c r="D41" s="194"/>
      <c r="E41" s="194"/>
      <c r="F41" s="194"/>
      <c r="G41" s="194"/>
      <c r="H41" s="194"/>
      <c r="I41" s="194"/>
      <c r="J41" s="194"/>
    </row>
    <row r="42" spans="1:19" s="162" customFormat="1" ht="33.75" customHeight="1">
      <c r="A42" s="162"/>
      <c r="B42" s="194"/>
      <c r="C42" s="194"/>
      <c r="D42" s="194"/>
      <c r="E42" s="243"/>
      <c r="F42" s="243"/>
      <c r="G42" s="271"/>
      <c r="H42" s="271"/>
      <c r="I42" s="194"/>
      <c r="J42" s="194"/>
      <c r="L42" s="162"/>
      <c r="M42" s="162"/>
      <c r="N42" s="162"/>
      <c r="O42" s="162"/>
      <c r="S42" s="162"/>
    </row>
    <row r="43" spans="1:19" s="162" customFormat="1" ht="21.75" customHeight="1">
      <c r="A43" s="162"/>
      <c r="B43" s="195"/>
      <c r="C43" s="195"/>
      <c r="D43" s="195"/>
      <c r="E43" s="195"/>
      <c r="F43" s="260"/>
      <c r="G43" s="169"/>
      <c r="I43" s="194"/>
      <c r="J43" s="169"/>
      <c r="L43" s="162"/>
      <c r="M43" s="162"/>
      <c r="N43" s="162"/>
      <c r="O43" s="162"/>
      <c r="S43" s="162"/>
    </row>
    <row r="44" spans="1:19">
      <c r="A44" s="162"/>
      <c r="R44" s="162"/>
    </row>
    <row r="45" spans="1:19">
      <c r="B45" s="162"/>
    </row>
  </sheetData>
  <mergeCells count="82">
    <mergeCell ref="A3:G3"/>
    <mergeCell ref="C7:D7"/>
    <mergeCell ref="F7:J7"/>
    <mergeCell ref="C9:E9"/>
    <mergeCell ref="F9:Q9"/>
    <mergeCell ref="T12:W12"/>
    <mergeCell ref="T13:U13"/>
    <mergeCell ref="V13:W13"/>
    <mergeCell ref="B22:E22"/>
    <mergeCell ref="B23:E23"/>
    <mergeCell ref="B24:E24"/>
    <mergeCell ref="B28:F28"/>
    <mergeCell ref="H28:K28"/>
    <mergeCell ref="J3:O4"/>
    <mergeCell ref="R9:W10"/>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T19:U22"/>
    <mergeCell ref="V19:V22"/>
    <mergeCell ref="B25:V26"/>
  </mergeCells>
  <phoneticPr fontId="19"/>
  <pageMargins left="0.78740157480314965" right="0.78740157480314965" top="0.78740157480314965" bottom="0.78740157480314965" header="0.51181102362204722" footer="0.51181102362204722"/>
  <pageSetup paperSize="9" scale="48" fitToWidth="1" fitToHeight="1" orientation="landscape" usePrinterDefaults="1" blackAndWhite="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前年度平均値(ws)(生介)</vt:lpstr>
      <vt:lpstr>前年度平均値(ws)(生介) (記入例)</vt:lpstr>
      <vt:lpstr xml:space="preserve">前年度平均値(ws) </vt:lpstr>
      <vt:lpstr>前年度平均値(ws)  (記入例)</vt:lpstr>
    </vt:vector>
  </TitlesOfParts>
  <Company>（福）すこう福祉会</Company>
  <LinksUpToDate>false</LinksUpToDate>
  <SharedDoc>false</SharedDoc>
  <HyperlinkBase/>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SUKO－FUKUSHIKAI</dc:creator>
  <cp:lastModifiedBy>高澤　佑貴</cp:lastModifiedBy>
  <cp:lastPrinted>2015-09-07T12:05:06Z</cp:lastPrinted>
  <dcterms:created xsi:type="dcterms:W3CDTF">2006-10-23T23:46:59Z</dcterms:created>
  <dcterms:modified xsi:type="dcterms:W3CDTF">2022-05-26T05:31:12Z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2022-05-26T05:31:12Z</vt:filetime>
  </property>
</Properties>
</file>