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53864\Desktop\【毎日確認しよう！】照会・回答\【3.13〆】070304 （長野県施行）【313(木)15時〆】令和５年度財政状況資料集の作成及び提出について（依頼）\03 県回答\"/>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<sst xmlns="http://schemas.openxmlformats.org/spreadsheetml/2006/main" count="1109" uniqueCount="594">
  <si>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</si>
  <si>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</si>
  <si>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</si>
  <si>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</si>
  <si>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</si>
  <si>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</si>
  <si>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</si>
  <si>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</si>
  <si>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</si>
  <si>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</si>
  <si>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</si>
  <si>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</si>
  <si>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</si>
  <si>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</si>
  <si>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</si>
  <si>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</si>
  <si>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</si>
  <si>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</si>
  <si>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</si>
  <si>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</si>
  <si>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</si>
  <si>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</si>
  <si>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</si>
  <si>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</si>
  <si>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</si>
  <si>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</si>
  <si>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</si>
  <si>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</si>
  <si>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</si>
  <si>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</si>
  <si>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</si>
  <si>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</si>
  <si>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</si>
  <si>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</si>
  <si>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</si>
  <si>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</si>
  <si>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</si>
  <si>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</si>
  <si>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</si>
  <si>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</si>
  <si>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</si>
  <si>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</si>
  <si>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</si>
  <si>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</si>
  <si>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</si>
  <si>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</si>
  <si>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</si>
  <si>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</si>
  <si>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</si>
  <si>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</si>
  <si>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</si>
  <si>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</si>
  <si>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</si>
  <si>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</si>
  <si>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</si>
  <si>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</si>
  <si>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</si>
  <si>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</si>
  <si>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</si>
  <si>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</si>
  <si>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</si>
  <si>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</si>
  <si>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</si>
  <si>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</si>
  <si>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</si>
  <si>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</si>
  <si>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</si>
  <si>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</si>
  <si>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</si>
  <si>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</si>
  <si>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</si>
  <si>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</si>
  <si>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</si>
  <si>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</si>
  <si>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</si>
  <si>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</si>
  <si>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</si>
  <si>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</si>
  <si>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</si>
  <si>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</si>
  <si>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</si>
  <si>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</si>
  <si>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</si>
  <si>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</si>
  <si>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</si>
  <si>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</si>
  <si>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</si>
  <si>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</si>
  <si>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</si>
  <si>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</si>
  <si>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</si>
  <si>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</si>
  <si>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</si>
  <si>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</si>
  <si>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</si>
  <si>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</si>
  <si>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</si>
  <si>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</si>
  <si>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</si>
  <si>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</si>
  <si>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</si>
  <si>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</si>
  <si>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</si>
  <si>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</si>
  <si>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</si>
  <si>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</si>
  <si>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</si>
  <si>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</si>
  <si>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</si>
  <si>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</si>
  <si>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</si>
  <si>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</si>
  <si>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</si>
  <si>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</si>
  <si>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</si>
  <si>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</si>
  <si>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</si>
  <si>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</si>
  <si>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</si>
  <si>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</si>
  <si>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</si>
  <si>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</si>
  <si>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</si>
  <si>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</si>
  <si>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</si>
  <si>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</si>
  <si>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</si>
  <si>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</si>
  <si>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</si>
  <si>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</si>
  <si>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</si>
  <si>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</si>
  <si>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</si>
  <si>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</si>
  <si>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</si>
  <si>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</si>
  <si>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</si>
  <si>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</si>
  <si>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</si>
  <si>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</si>
  <si>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</si>
  <si>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</si>
  <si>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</si>
  <si>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</si>
  <si>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</si>
  <si>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</si>
  <si>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</si>
  <si>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</si>
  <si>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</si>
  <si>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</si>
  <si>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</si>
  <si>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</si>
  <si>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</si>
  <si>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</si>
  <si>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</si>
  <si>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</si>
  <si>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</si>
  <si>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</si>
  <si>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</si>
  <si>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</si>
  <si>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</si>
  <si>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</si>
  <si>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</si>
  <si>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</si>
  <si>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</si>
  <si>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</si>
  <si>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</si>
  <si>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</si>
  <si>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</si>
  <si>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</si>
  <si>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</si>
  <si>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</si>
  <si>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</si>
  <si>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</si>
  <si>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</si>
  <si>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</si>
  <si>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</si>
  <si>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</si>
  <si>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</si>
  <si>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</si>
  <si>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</si>
  <si>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</si>
  <si>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</si>
  <si>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</si>
  <si>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</si>
  <si>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</si>
  <si>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</si>
  <si>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</si>
  <si>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</si>
  <si>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</si>
  <si>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</si>
  <si>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</si>
  <si>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</si>
  <si>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</si>
  <si>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</si>
  <si>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</si>
  <si>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</si>
  <si>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</si>
  <si>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</si>
  <si>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</si>
  <si>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</si>
  <si>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</si>
  <si>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</si>
  <si>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長野県長野市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</si>
  <si>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</si>
  <si>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</si>
  <si>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</si>
  <si>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</si>
  <si>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</si>
  <si>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</si>
  <si>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</si>
  <si>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</si>
  <si>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</si>
  <si>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</si>
  <si>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</si>
  <si>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</si>
  <si>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</si>
  <si>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</si>
  <si>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</si>
  <si>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</si>
  <si>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</si>
  <si>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</si>
  <si>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</si>
  <si>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</si>
  <si>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</si>
  <si>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</si>
  <si>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</si>
  <si>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</si>
  <si>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</si>
  <si>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</si>
  <si>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</si>
  <si>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</si>
  <si>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</si>
  <si>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</si>
  <si>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</si>
  <si>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</si>
  <si>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</si>
  <si>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</si>
  <si>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</si>
  <si>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</si>
  <si>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</si>
  <si>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</si>
  <si>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</si>
  <si>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</si>
  <si>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</si>
  <si>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</si>
  <si>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</si>
  <si>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</si>
  <si>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</si>
  <si>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</si>
  <si>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</si>
  <si>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</si>
  <si>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</si>
  <si>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</si>
  <si>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</si>
  <si>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</si>
  <si>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</si>
  <si>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</si>
  <si>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</si>
  <si>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</si>
  <si>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</si>
  <si>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</si>
  <si>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</si>
  <si>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</si>
  <si>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</si>
  <si>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</si>
  <si>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</si>
  <si>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</si>
  <si>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</si>
  <si>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</si>
  <si>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</si>
  <si>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</si>
  <si>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</si>
  <si>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</si>
  <si>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</si>
  <si>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</si>
  <si>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</si>
  <si>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</si>
  <si>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</si>
  <si>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</si>
  <si>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</si>
  <si>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</si>
  <si>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</si>
  <si>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</si>
  <si>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</si>
  <si>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</si>
  <si>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</si>
  <si>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</si>
  <si>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</si>
  <si>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</si>
  <si>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</si>
  <si>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</si>
  <si>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</si>
  <si>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</si>
  <si>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</si>
  <si>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</si>
  <si>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</si>
  <si>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</si>
  <si>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</si>
  <si>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</si>
  <si>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</si>
  <si>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</si>
  <si>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</si>
  <si>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</si>
  <si>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</si>
  <si>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</si>
  <si>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</si>
  <si>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</si>
  <si>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</si>
  <si>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</si>
  <si>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</si>
  <si>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</si>
  <si>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</si>
  <si>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</si>
  <si>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</si>
  <si>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</si>
  <si>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</si>
  <si>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</si>
  <si>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</si>
  <si>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</si>
  <si>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</si>
  <si>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</si>
  <si>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</si>
  <si>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</si>
  <si>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</si>
  <si>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</si>
  <si>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</si>
  <si>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駐車場整備</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</si>
  <si>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</si>
  <si>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</si>
  <si>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</si>
  <si>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</si>
  <si>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</si>
  <si>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</si>
  <si>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</si>
  <si>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</si>
  <si>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</si>
  <si>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</si>
  <si>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</si>
  <si>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</si>
  <si>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</si>
  <si>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</si>
  <si>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</si>
  <si>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</si>
  <si>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</si>
  <si>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</si>
  <si>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</si>
  <si>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</si>
  <si>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</si>
  <si>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</si>
  <si>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</si>
  <si>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</si>
  <si>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</si>
  <si>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</si>
  <si>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長野県長野市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</si>
  <si>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</si>
  <si>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</si>
  <si>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</si>
  <si>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</si>
  <si>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</si>
  <si>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</si>
  <si>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</si>
  <si>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</si>
  <si>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</si>
  <si>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</si>
  <si>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</si>
  <si>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</si>
  <si>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</si>
  <si>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</si>
  <si>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</si>
  <si>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</si>
  <si>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</si>
  <si>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</si>
  <si>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</si>
  <si>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</si>
  <si>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</si>
  <si>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授産施設特別会計</t>
    <phoneticPr fontId="5"/>
  </si>
  <si>
    <t>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</si>
  <si>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</si>
  <si>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</si>
  <si>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</si>
  <si>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</si>
  <si>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</si>
  <si>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</si>
  <si>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</si>
  <si>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</si>
  <si>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</si>
  <si>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</si>
  <si>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</si>
  <si>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</si>
  <si>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</si>
  <si>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</si>
  <si>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</si>
  <si>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</si>
  <si>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</si>
  <si>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</si>
  <si>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</si>
  <si>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</si>
  <si>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戸隠観光施設事業会計</t>
    <phoneticPr fontId="5"/>
  </si>
  <si>
    <t>産業団地事業会計</t>
    <phoneticPr fontId="5"/>
  </si>
  <si>
    <t>鬼無里大岡観光施設事業特別会計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</si>
  <si>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</si>
  <si>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</si>
  <si>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</si>
  <si>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</si>
  <si>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</si>
  <si>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</si>
  <si>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</si>
  <si>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</si>
  <si>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</si>
  <si>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</si>
  <si>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</si>
  <si>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</si>
  <si>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</si>
  <si>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</si>
  <si>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</si>
  <si>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</si>
  <si>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</si>
  <si>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</si>
  <si>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</si>
  <si>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</si>
  <si>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</si>
  <si>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</si>
  <si>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</si>
  <si>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</si>
  <si>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</si>
  <si>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</si>
  <si>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</si>
  <si>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</si>
  <si>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</si>
  <si>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</si>
  <si>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</si>
  <si>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</si>
  <si>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</si>
  <si>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</si>
  <si>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</si>
  <si>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</si>
  <si>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</si>
  <si>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</si>
  <si>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</si>
  <si>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</si>
  <si>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</si>
  <si>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</si>
  <si>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</si>
  <si>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</si>
  <si>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</si>
  <si>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</si>
  <si>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</si>
  <si>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</si>
  <si>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</si>
  <si>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</si>
  <si>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</si>
  <si>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</si>
  <si>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</si>
  <si>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</si>
  <si>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</si>
  <si>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</si>
  <si>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</si>
  <si>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</si>
  <si>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</si>
  <si>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</si>
  <si>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</si>
  <si>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</si>
  <si>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</si>
  <si>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</si>
  <si>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</si>
  <si>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</si>
  <si>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</si>
  <si>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</si>
  <si>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</si>
  <si>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</si>
  <si>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</si>
  <si>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</si>
  <si>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</si>
  <si>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</si>
  <si>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</si>
  <si>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</si>
  <si>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</si>
  <si>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</si>
  <si>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</si>
  <si>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</si>
  <si>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</si>
  <si>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</si>
  <si>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</si>
  <si>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</si>
  <si>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</si>
  <si>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</si>
  <si>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</si>
  <si>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</si>
  <si>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</si>
  <si>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</si>
  <si>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</si>
  <si>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</si>
  <si>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</si>
  <si>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</si>
  <si>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</si>
  <si>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</si>
  <si>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</si>
  <si>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</si>
  <si>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</si>
  <si>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</si>
  <si>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</si>
  <si>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</si>
  <si>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</si>
  <si>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</si>
  <si>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</si>
  <si>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</si>
  <si>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</si>
  <si>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</si>
  <si>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</si>
  <si>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</si>
  <si>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</si>
  <si>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</si>
  <si>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</si>
  <si>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</si>
  <si>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</si>
  <si>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</si>
  <si>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</si>
  <si>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</si>
  <si>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</si>
  <si>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</si>
  <si>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</si>
  <si>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</si>
  <si>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</si>
  <si>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</si>
  <si>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</si>
  <si>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</si>
  <si>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</si>
  <si>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</si>
  <si>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</si>
  <si>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</si>
  <si>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</si>
  <si>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</si>
  <si>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</si>
  <si>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</si>
  <si>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</si>
  <si>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</si>
  <si>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5.54</t>
  </si>
  <si>
    <t>▲ 0.43</t>
  </si>
  <si>
    <t>▲ 0.25</t>
  </si>
  <si>
    <t>▲ 1.94</t>
  </si>
  <si>
    <t>水道事業会計</t>
  </si>
  <si>
    <t>下水道事業会計</t>
  </si>
  <si>
    <t>一般会計</t>
  </si>
  <si>
    <t>産業団地事業会計</t>
  </si>
  <si>
    <t>介護保険特別会計</t>
  </si>
  <si>
    <t>国民健康保険特別会計</t>
  </si>
  <si>
    <t>戸隠観光施設事業会計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</si>
  <si>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</si>
  <si>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</si>
  <si>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</si>
  <si>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</si>
  <si>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</si>
  <si>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</si>
  <si>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</si>
  <si>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</si>
  <si>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</si>
  <si>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長野広域連合</t>
    <rPh sb="0" eb="2">
      <t>ナガノ</t>
    </rPh>
    <rPh sb="2" eb="4">
      <t>コウイキ</t>
    </rPh>
    <rPh sb="4" eb="6">
      <t>レンゴウ</t>
    </rPh>
    <phoneticPr fontId="2"/>
  </si>
  <si>
    <t>　（一般会計）</t>
    <rPh sb="2" eb="4">
      <t>イッパン</t>
    </rPh>
    <rPh sb="4" eb="6">
      <t>カイケイ</t>
    </rPh>
    <phoneticPr fontId="2"/>
  </si>
  <si>
    <t>　（老人福祉施設等運営事業特別会計）</t>
  </si>
  <si>
    <t>　（長野地域ふるさと事業特別会計）</t>
  </si>
  <si>
    <t>　（ごみ処理施設事業特別会計）</t>
  </si>
  <si>
    <t>須高行政事務組合</t>
    <rPh sb="0" eb="1">
      <t>ス</t>
    </rPh>
    <rPh sb="1" eb="2">
      <t>コウ</t>
    </rPh>
    <rPh sb="2" eb="4">
      <t>ギョウセイ</t>
    </rPh>
    <rPh sb="4" eb="6">
      <t>ジム</t>
    </rPh>
    <rPh sb="6" eb="8">
      <t>クミアイ</t>
    </rPh>
    <phoneticPr fontId="2"/>
  </si>
  <si>
    <t>千曲衛生施設組合</t>
    <rPh sb="0" eb="2">
      <t>チクマ</t>
    </rPh>
    <rPh sb="2" eb="4">
      <t>エイセイ</t>
    </rPh>
    <rPh sb="4" eb="6">
      <t>シセツ</t>
    </rPh>
    <rPh sb="6" eb="8">
      <t>クミアイ</t>
    </rPh>
    <phoneticPr fontId="2"/>
  </si>
  <si>
    <t>長野県後期高齢者医療広域連合</t>
  </si>
  <si>
    <t>　（一般会計）</t>
  </si>
  <si>
    <t>　（後期高齢者医療等別会計）</t>
  </si>
  <si>
    <t>長水部分林組合</t>
    <rPh sb="0" eb="1">
      <t>ナガ</t>
    </rPh>
    <rPh sb="1" eb="2">
      <t>ミズ</t>
    </rPh>
    <rPh sb="2" eb="4">
      <t>ブブン</t>
    </rPh>
    <rPh sb="4" eb="5">
      <t>ハヤシ</t>
    </rPh>
    <rPh sb="5" eb="7">
      <t>クミアイ</t>
    </rPh>
    <phoneticPr fontId="2"/>
  </si>
  <si>
    <t>長野県地方税滞納整理機構</t>
  </si>
  <si>
    <t>長野県市町村自治振興組合</t>
  </si>
  <si>
    <t>-</t>
    <phoneticPr fontId="2"/>
  </si>
  <si>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</si>
  <si>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</si>
  <si>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</si>
  <si>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</si>
  <si>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エムウェーブ</t>
  </si>
  <si>
    <t>長野市勤労者共済会</t>
  </si>
  <si>
    <t>長野市スポーツ協会</t>
  </si>
  <si>
    <t>長野市文化芸術振興財団</t>
  </si>
  <si>
    <t>ながの緑育協会</t>
  </si>
  <si>
    <t>地方独立行政法人長野市民病院</t>
    <rPh sb="0" eb="8">
      <t>チホウドクリツギョウセイホウジン</t>
    </rPh>
    <phoneticPr fontId="2"/>
  </si>
  <si>
    <t>長野電鉄</t>
  </si>
  <si>
    <t>電算</t>
  </si>
  <si>
    <t>まちづくり長野</t>
  </si>
  <si>
    <t>○</t>
    <phoneticPr fontId="2"/>
  </si>
  <si>
    <t>－</t>
    <phoneticPr fontId="2"/>
  </si>
  <si>
    <t>職員退職手当基金</t>
    <rPh sb="0" eb="2">
      <t>ショクイン</t>
    </rPh>
    <rPh sb="2" eb="4">
      <t>タイショク</t>
    </rPh>
    <rPh sb="4" eb="6">
      <t>テアテ</t>
    </rPh>
    <rPh sb="6" eb="8">
      <t>キキン</t>
    </rPh>
    <phoneticPr fontId="5"/>
  </si>
  <si>
    <t>公共施設等総合管理基金</t>
    <rPh sb="0" eb="2">
      <t>コウキョウ</t>
    </rPh>
    <rPh sb="2" eb="4">
      <t>シセツ</t>
    </rPh>
    <rPh sb="4" eb="5">
      <t>トウ</t>
    </rPh>
    <rPh sb="5" eb="7">
      <t>ソウゴウ</t>
    </rPh>
    <rPh sb="7" eb="9">
      <t>カンリ</t>
    </rPh>
    <rPh sb="9" eb="11">
      <t>キキン</t>
    </rPh>
    <phoneticPr fontId="5"/>
  </si>
  <si>
    <t>地域振興基金</t>
    <rPh sb="0" eb="2">
      <t>チイキ</t>
    </rPh>
    <rPh sb="2" eb="4">
      <t>シンコウ</t>
    </rPh>
    <rPh sb="4" eb="6">
      <t>キキン</t>
    </rPh>
    <phoneticPr fontId="5"/>
  </si>
  <si>
    <t>過疎地域持続的発展基金</t>
    <rPh sb="0" eb="2">
      <t>カソ</t>
    </rPh>
    <rPh sb="2" eb="4">
      <t>チイキ</t>
    </rPh>
    <rPh sb="4" eb="7">
      <t>ジゾクテキ</t>
    </rPh>
    <rPh sb="7" eb="9">
      <t>ハッテン</t>
    </rPh>
    <rPh sb="9" eb="11">
      <t>キキン</t>
    </rPh>
    <phoneticPr fontId="5"/>
  </si>
  <si>
    <t>リサイクル基金</t>
    <rPh sb="5" eb="7">
      <t>キキン</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</si>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</sst>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7" xfId="12" quotePrefix="1"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20" xfId="12" quotePrefix="1"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quotePrefix="1"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12" xfId="15" quotePrefix="1" applyNumberFormat="1" applyFont="1" applyBorder="1" applyAlignment="1" applyProtection="1">
      <alignment horizontal="right" vertical="center" shrinkToFit="1"/>
      <protection locked="0"/>
    </xf>
    <xf numFmtId="177" fontId="35" fillId="0" borderId="120" xfId="15" quotePrefix="1"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6" xfId="15" quotePrefix="1" applyNumberFormat="1" applyFont="1" applyBorder="1" applyAlignment="1" applyProtection="1">
      <alignment horizontal="righ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quotePrefix="1"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E8BC-4798-86F5-C5846CC3D0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57795</c:v>
                </c:pt>
                <c:pt idx="1">
                  <c:v>48549</c:v>
                </c:pt>
                <c:pt idx="2">
                  <c:v>38534</c:v>
                </c:pt>
                <c:pt idx="3">
                  <c:v>35654</c:v>
                </c:pt>
                <c:pt idx="4">
                  <c:v>43703</c:v>
                </c:pt>
              </c:numCache>
            </c:numRef>
          </c:val>
          <c:smooth val="0"/>
          <c:extLst>
            <c:ext xmlns:c16="http://schemas.microsoft.com/office/drawing/2014/chart" uri="{C3380CC4-5D6E-409C-BE32-E72D297353CC}">
              <c16:uniqueId val="{00000001-E8BC-4798-86F5-C5846CC3D0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0.24</c:v>
                </c:pt>
                <c:pt idx="1">
                  <c:v>4.99</c:v>
                </c:pt>
                <c:pt idx="2">
                  <c:v>4.3600000000000003</c:v>
                </c:pt>
                <c:pt idx="3">
                  <c:v>4.1900000000000004</c:v>
                </c:pt>
                <c:pt idx="4">
                  <c:v>4.0599999999999996</c:v>
                </c:pt>
              </c:numCache>
            </c:numRef>
          </c:val>
          <c:extLst>
            <c:ext xmlns:c16="http://schemas.microsoft.com/office/drawing/2014/chart" uri="{C3380CC4-5D6E-409C-BE32-E72D297353CC}">
              <c16:uniqueId val="{00000000-F9A3-4D5B-99FB-5217E54C68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15.3</c:v>
                </c:pt>
                <c:pt idx="1">
                  <c:v>15.21</c:v>
                </c:pt>
                <c:pt idx="2">
                  <c:v>17.07</c:v>
                </c:pt>
                <c:pt idx="3">
                  <c:v>19.64</c:v>
                </c:pt>
                <c:pt idx="4">
                  <c:v>19.7</c:v>
                </c:pt>
              </c:numCache>
            </c:numRef>
          </c:val>
          <c:extLst>
            <c:ext xmlns:c16="http://schemas.microsoft.com/office/drawing/2014/chart" uri="{C3380CC4-5D6E-409C-BE32-E72D297353CC}">
              <c16:uniqueId val="{00000001-F9A3-4D5B-99FB-5217E54C68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-5.54</c:v>
                </c:pt>
                <c:pt idx="1">
                  <c:v>4.78</c:v>
                </c:pt>
                <c:pt idx="2">
                  <c:v>-0.43</c:v>
                </c:pt>
                <c:pt idx="3">
                  <c:v>-0.25</c:v>
                </c:pt>
                <c:pt idx="4">
                  <c:v>-1.94</c:v>
                </c:pt>
              </c:numCache>
            </c:numRef>
          </c:val>
          <c:smooth val="0"/>
          <c:extLst>
            <c:ext xmlns:c16="http://schemas.microsoft.com/office/drawing/2014/chart" uri="{C3380CC4-5D6E-409C-BE32-E72D297353CC}">
              <c16:uniqueId val="{00000002-F9A3-4D5B-99FB-5217E54C68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c:v>
                </c:pt>
                <c:pt idx="4">
                  <c:v>#N/A</c:v>
                </c:pt>
                <c:pt idx="5">
                  <c:v>0.01</c:v>
                </c:pt>
                <c:pt idx="6">
                  <c:v>#N/A</c:v>
                </c:pt>
                <c:pt idx="7">
                  <c:v>0.04</c:v>
                </c:pt>
                <c:pt idx="8">
                  <c:v>#N/A</c:v>
                </c:pt>
                <c:pt idx="9">
                  <c:v>0</c:v>
                </c:pt>
              </c:numCache>
            </c:numRef>
          </c:val>
          <c:extLst>
            <c:ext xmlns:c16="http://schemas.microsoft.com/office/drawing/2014/chart" uri="{C3380CC4-5D6E-409C-BE32-E72D297353CC}">
              <c16:uniqueId val="{00000000-91D8-409E-9F6D-46038EE782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8-409E-9F6D-46038EE7828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2-91D8-409E-9F6D-46038EE78285}"/>
            </c:ext>
          </c:extLst>
        </c:ser>
        <c:ser>
          <c:idx val="3"/>
          <c:order val="3"/>
          <c:tx>
            <c:strRef>
              <c:f>データシート!$A$30</c:f>
              <c:strCache>
                <c:ptCount val="1"/>
                <c:pt idx="0">
                  <c:v>戸隠観光施設事業会計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0.08</c:v>
                </c:pt>
                <c:pt idx="4">
                  <c:v>#N/A</c:v>
                </c:pt>
                <c:pt idx="5">
                  <c:v>0.09</c:v>
                </c:pt>
                <c:pt idx="6">
                  <c:v>#N/A</c:v>
                </c:pt>
                <c:pt idx="7">
                  <c:v>0.11</c:v>
                </c:pt>
                <c:pt idx="8">
                  <c:v>#N/A</c:v>
                </c:pt>
                <c:pt idx="9">
                  <c:v>0.12</c:v>
                </c:pt>
              </c:numCache>
            </c:numRef>
          </c:val>
          <c:extLst>
            <c:ext xmlns:c16="http://schemas.microsoft.com/office/drawing/2014/chart" uri="{C3380CC4-5D6E-409C-BE32-E72D297353CC}">
              <c16:uniqueId val="{00000003-91D8-409E-9F6D-46038EE782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0.36</c:v>
                </c:pt>
                <c:pt idx="2">
                  <c:v>#N/A</c:v>
                </c:pt>
                <c:pt idx="3">
                  <c:v>1.28</c:v>
                </c:pt>
                <c:pt idx="4">
                  <c:v>#N/A</c:v>
                </c:pt>
                <c:pt idx="5">
                  <c:v>1.25</c:v>
                </c:pt>
                <c:pt idx="6">
                  <c:v>#N/A</c:v>
                </c:pt>
                <c:pt idx="7">
                  <c:v>1.19</c:v>
                </c:pt>
                <c:pt idx="8">
                  <c:v>#N/A</c:v>
                </c:pt>
                <c:pt idx="9">
                  <c:v>0.86</c:v>
                </c:pt>
              </c:numCache>
            </c:numRef>
          </c:val>
          <c:extLst>
            <c:ext xmlns:c16="http://schemas.microsoft.com/office/drawing/2014/chart" uri="{C3380CC4-5D6E-409C-BE32-E72D297353CC}">
              <c16:uniqueId val="{00000004-91D8-409E-9F6D-46038EE7828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0.79</c:v>
                </c:pt>
                <c:pt idx="2">
                  <c:v>#N/A</c:v>
                </c:pt>
                <c:pt idx="3">
                  <c:v>0.69</c:v>
                </c:pt>
                <c:pt idx="4">
                  <c:v>#N/A</c:v>
                </c:pt>
                <c:pt idx="5">
                  <c:v>0.95</c:v>
                </c:pt>
                <c:pt idx="6">
                  <c:v>#N/A</c:v>
                </c:pt>
                <c:pt idx="7">
                  <c:v>1.07</c:v>
                </c:pt>
                <c:pt idx="8">
                  <c:v>#N/A</c:v>
                </c:pt>
                <c:pt idx="9">
                  <c:v>0.89</c:v>
                </c:pt>
              </c:numCache>
            </c:numRef>
          </c:val>
          <c:extLst>
            <c:ext xmlns:c16="http://schemas.microsoft.com/office/drawing/2014/chart" uri="{C3380CC4-5D6E-409C-BE32-E72D297353CC}">
              <c16:uniqueId val="{00000005-91D8-409E-9F6D-46038EE78285}"/>
            </c:ext>
          </c:extLst>
        </c:ser>
        <c:ser>
          <c:idx val="6"/>
          <c:order val="6"/>
          <c:tx>
            <c:strRef>
              <c:f>データシート!$A$33</c:f>
              <c:strCache>
                <c:ptCount val="1"/>
                <c:pt idx="0">
                  <c:v>産業団地事業会計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1.82</c:v>
                </c:pt>
                <c:pt idx="2">
                  <c:v>#N/A</c:v>
                </c:pt>
                <c:pt idx="3">
                  <c:v>1.65</c:v>
                </c:pt>
                <c:pt idx="4">
                  <c:v>#N/A</c:v>
                </c:pt>
                <c:pt idx="5">
                  <c:v>1.65</c:v>
                </c:pt>
                <c:pt idx="6">
                  <c:v>#N/A</c:v>
                </c:pt>
                <c:pt idx="7">
                  <c:v>1.74</c:v>
                </c:pt>
                <c:pt idx="8">
                  <c:v>#N/A</c:v>
                </c:pt>
                <c:pt idx="9">
                  <c:v>1.74</c:v>
                </c:pt>
              </c:numCache>
            </c:numRef>
          </c:val>
          <c:extLst>
            <c:ext xmlns:c16="http://schemas.microsoft.com/office/drawing/2014/chart" uri="{C3380CC4-5D6E-409C-BE32-E72D297353CC}">
              <c16:uniqueId val="{00000006-91D8-409E-9F6D-46038EE7828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0.23</c:v>
                </c:pt>
                <c:pt idx="2">
                  <c:v>#N/A</c:v>
                </c:pt>
                <c:pt idx="3">
                  <c:v>4.99</c:v>
                </c:pt>
                <c:pt idx="4">
                  <c:v>#N/A</c:v>
                </c:pt>
                <c:pt idx="5">
                  <c:v>4.3600000000000003</c:v>
                </c:pt>
                <c:pt idx="6">
                  <c:v>#N/A</c:v>
                </c:pt>
                <c:pt idx="7">
                  <c:v>4.18</c:v>
                </c:pt>
                <c:pt idx="8">
                  <c:v>#N/A</c:v>
                </c:pt>
                <c:pt idx="9">
                  <c:v>4.05</c:v>
                </c:pt>
              </c:numCache>
            </c:numRef>
          </c:val>
          <c:extLst>
            <c:ext xmlns:c16="http://schemas.microsoft.com/office/drawing/2014/chart" uri="{C3380CC4-5D6E-409C-BE32-E72D297353CC}">
              <c16:uniqueId val="{00000007-91D8-409E-9F6D-46038EE7828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6.07</c:v>
                </c:pt>
                <c:pt idx="2">
                  <c:v>#N/A</c:v>
                </c:pt>
                <c:pt idx="3">
                  <c:v>5.88</c:v>
                </c:pt>
                <c:pt idx="4">
                  <c:v>#N/A</c:v>
                </c:pt>
                <c:pt idx="5">
                  <c:v>6.26</c:v>
                </c:pt>
                <c:pt idx="6">
                  <c:v>#N/A</c:v>
                </c:pt>
                <c:pt idx="7">
                  <c:v>5.84</c:v>
                </c:pt>
                <c:pt idx="8">
                  <c:v>#N/A</c:v>
                </c:pt>
                <c:pt idx="9">
                  <c:v>5.57</c:v>
                </c:pt>
              </c:numCache>
            </c:numRef>
          </c:val>
          <c:extLst>
            <c:ext xmlns:c16="http://schemas.microsoft.com/office/drawing/2014/chart" uri="{C3380CC4-5D6E-409C-BE32-E72D297353CC}">
              <c16:uniqueId val="{00000008-91D8-409E-9F6D-46038EE782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15.53</c:v>
                </c:pt>
                <c:pt idx="2">
                  <c:v>#N/A</c:v>
                </c:pt>
                <c:pt idx="3">
                  <c:v>15.71</c:v>
                </c:pt>
                <c:pt idx="4">
                  <c:v>#N/A</c:v>
                </c:pt>
                <c:pt idx="5">
                  <c:v>15.93</c:v>
                </c:pt>
                <c:pt idx="6">
                  <c:v>#N/A</c:v>
                </c:pt>
                <c:pt idx="7">
                  <c:v>15.74</c:v>
                </c:pt>
                <c:pt idx="8">
                  <c:v>#N/A</c:v>
                </c:pt>
                <c:pt idx="9">
                  <c:v>16.05</c:v>
                </c:pt>
              </c:numCache>
            </c:numRef>
          </c:val>
          <c:extLst>
            <c:ext xmlns:c16="http://schemas.microsoft.com/office/drawing/2014/chart" uri="{C3380CC4-5D6E-409C-BE32-E72D297353CC}">
              <c16:uniqueId val="{00000009-91D8-409E-9F6D-46038EE782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18838</c:v>
                </c:pt>
                <c:pt idx="5">
                  <c:v>18153</c:v>
                </c:pt>
                <c:pt idx="8">
                  <c:v>18284</c:v>
                </c:pt>
                <c:pt idx="11">
                  <c:v>17759</c:v>
                </c:pt>
                <c:pt idx="14">
                  <c:v>17775</c:v>
                </c:pt>
              </c:numCache>
            </c:numRef>
          </c:val>
          <c:extLst>
            <c:ext xmlns:c16="http://schemas.microsoft.com/office/drawing/2014/chart" uri="{C3380CC4-5D6E-409C-BE32-E72D297353CC}">
              <c16:uniqueId val="{00000000-0C88-4562-8285-942BC644E3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88-4562-8285-942BC644E3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132</c:v>
                </c:pt>
                <c:pt idx="3">
                  <c:v>128</c:v>
                </c:pt>
                <c:pt idx="6">
                  <c:v>61</c:v>
                </c:pt>
                <c:pt idx="9">
                  <c:v>36</c:v>
                </c:pt>
                <c:pt idx="12">
                  <c:v>24</c:v>
                </c:pt>
              </c:numCache>
            </c:numRef>
          </c:val>
          <c:extLst>
            <c:ext xmlns:c16="http://schemas.microsoft.com/office/drawing/2014/chart" uri="{C3380CC4-5D6E-409C-BE32-E72D297353CC}">
              <c16:uniqueId val="{00000002-0C88-4562-8285-942BC644E3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460</c:v>
                </c:pt>
                <c:pt idx="3">
                  <c:v>860</c:v>
                </c:pt>
                <c:pt idx="6">
                  <c:v>931</c:v>
                </c:pt>
                <c:pt idx="9">
                  <c:v>746</c:v>
                </c:pt>
                <c:pt idx="12">
                  <c:v>1000</c:v>
                </c:pt>
              </c:numCache>
            </c:numRef>
          </c:val>
          <c:extLst>
            <c:ext xmlns:c16="http://schemas.microsoft.com/office/drawing/2014/chart" uri="{C3380CC4-5D6E-409C-BE32-E72D297353CC}">
              <c16:uniqueId val="{00000003-0C88-4562-8285-942BC644E3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4880</c:v>
                </c:pt>
                <c:pt idx="3">
                  <c:v>4780</c:v>
                </c:pt>
                <c:pt idx="6">
                  <c:v>4751</c:v>
                </c:pt>
                <c:pt idx="9">
                  <c:v>4477</c:v>
                </c:pt>
                <c:pt idx="12">
                  <c:v>4263</c:v>
                </c:pt>
              </c:numCache>
            </c:numRef>
          </c:val>
          <c:extLst>
            <c:ext xmlns:c16="http://schemas.microsoft.com/office/drawing/2014/chart" uri="{C3380CC4-5D6E-409C-BE32-E72D297353CC}">
              <c16:uniqueId val="{00000004-0C88-4562-8285-942BC644E3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8-4562-8285-942BC644E3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88-4562-8285-942BC644E3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15965</c:v>
                </c:pt>
                <c:pt idx="3">
                  <c:v>15990</c:v>
                </c:pt>
                <c:pt idx="6">
                  <c:v>16180</c:v>
                </c:pt>
                <c:pt idx="9">
                  <c:v>16503</c:v>
                </c:pt>
                <c:pt idx="12">
                  <c:v>16914</c:v>
                </c:pt>
              </c:numCache>
            </c:numRef>
          </c:val>
          <c:extLst>
            <c:ext xmlns:c16="http://schemas.microsoft.com/office/drawing/2014/chart" uri="{C3380CC4-5D6E-409C-BE32-E72D297353CC}">
              <c16:uniqueId val="{00000007-0C88-4562-8285-942BC644E3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2599</c:v>
                </c:pt>
                <c:pt idx="2">
                  <c:v>#N/A</c:v>
                </c:pt>
                <c:pt idx="3">
                  <c:v>#N/A</c:v>
                </c:pt>
                <c:pt idx="4">
                  <c:v>3605</c:v>
                </c:pt>
                <c:pt idx="5">
                  <c:v>#N/A</c:v>
                </c:pt>
                <c:pt idx="6">
                  <c:v>#N/A</c:v>
                </c:pt>
                <c:pt idx="7">
                  <c:v>3639</c:v>
                </c:pt>
                <c:pt idx="8">
                  <c:v>#N/A</c:v>
                </c:pt>
                <c:pt idx="9">
                  <c:v>#N/A</c:v>
                </c:pt>
                <c:pt idx="10">
                  <c:v>4003</c:v>
                </c:pt>
                <c:pt idx="11">
                  <c:v>#N/A</c:v>
                </c:pt>
                <c:pt idx="12">
                  <c:v>#N/A</c:v>
                </c:pt>
                <c:pt idx="13">
                  <c:v>4426</c:v>
                </c:pt>
                <c:pt idx="14">
                  <c:v>#N/A</c:v>
                </c:pt>
              </c:numCache>
            </c:numRef>
          </c:val>
          <c:smooth val="0"/>
          <c:extLst>
            <c:ext xmlns:c16="http://schemas.microsoft.com/office/drawing/2014/chart" uri="{C3380CC4-5D6E-409C-BE32-E72D297353CC}">
              <c16:uniqueId val="{00000008-0C88-4562-8285-942BC644E3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158386</c:v>
                </c:pt>
                <c:pt idx="5">
                  <c:v>161867</c:v>
                </c:pt>
                <c:pt idx="8">
                  <c:v>157590</c:v>
                </c:pt>
                <c:pt idx="11">
                  <c:v>150913</c:v>
                </c:pt>
                <c:pt idx="14">
                  <c:v>144472</c:v>
                </c:pt>
              </c:numCache>
            </c:numRef>
          </c:val>
          <c:extLst>
            <c:ext xmlns:c16="http://schemas.microsoft.com/office/drawing/2014/chart" uri="{C3380CC4-5D6E-409C-BE32-E72D297353CC}">
              <c16:uniqueId val="{00000000-388D-4665-BEA5-30902EFA7C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28039</c:v>
                </c:pt>
                <c:pt idx="5">
                  <c:v>26342</c:v>
                </c:pt>
                <c:pt idx="8">
                  <c:v>25211</c:v>
                </c:pt>
                <c:pt idx="11">
                  <c:v>21924</c:v>
                </c:pt>
                <c:pt idx="14">
                  <c:v>21196</c:v>
                </c:pt>
              </c:numCache>
            </c:numRef>
          </c:val>
          <c:extLst>
            <c:ext xmlns:c16="http://schemas.microsoft.com/office/drawing/2014/chart" uri="{C3380CC4-5D6E-409C-BE32-E72D297353CC}">
              <c16:uniqueId val="{00000001-388D-4665-BEA5-30902EFA7C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25329</c:v>
                </c:pt>
                <c:pt idx="5">
                  <c:v>27732</c:v>
                </c:pt>
                <c:pt idx="8">
                  <c:v>34148</c:v>
                </c:pt>
                <c:pt idx="11">
                  <c:v>36840</c:v>
                </c:pt>
                <c:pt idx="14">
                  <c:v>38615</c:v>
                </c:pt>
              </c:numCache>
            </c:numRef>
          </c:val>
          <c:extLst>
            <c:ext xmlns:c16="http://schemas.microsoft.com/office/drawing/2014/chart" uri="{C3380CC4-5D6E-409C-BE32-E72D297353CC}">
              <c16:uniqueId val="{00000002-388D-4665-BEA5-30902EFA7C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8D-4665-BEA5-30902EFA7C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8D-4665-BEA5-30902EFA7C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1144</c:v>
                </c:pt>
                <c:pt idx="3">
                  <c:v>1059</c:v>
                </c:pt>
                <c:pt idx="6">
                  <c:v>1169</c:v>
                </c:pt>
                <c:pt idx="9">
                  <c:v>1130</c:v>
                </c:pt>
                <c:pt idx="12">
                  <c:v>1129</c:v>
                </c:pt>
              </c:numCache>
            </c:numRef>
          </c:val>
          <c:extLst>
            <c:ext xmlns:c16="http://schemas.microsoft.com/office/drawing/2014/chart" uri="{C3380CC4-5D6E-409C-BE32-E72D297353CC}">
              <c16:uniqueId val="{00000005-388D-4665-BEA5-30902EFA7C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22084</c:v>
                </c:pt>
                <c:pt idx="3">
                  <c:v>22507</c:v>
                </c:pt>
                <c:pt idx="6">
                  <c:v>22629</c:v>
                </c:pt>
                <c:pt idx="9">
                  <c:v>22332</c:v>
                </c:pt>
                <c:pt idx="12">
                  <c:v>23409</c:v>
                </c:pt>
              </c:numCache>
            </c:numRef>
          </c:val>
          <c:extLst>
            <c:ext xmlns:c16="http://schemas.microsoft.com/office/drawing/2014/chart" uri="{C3380CC4-5D6E-409C-BE32-E72D297353CC}">
              <c16:uniqueId val="{00000006-388D-4665-BEA5-30902EFA7C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11755</c:v>
                </c:pt>
                <c:pt idx="3">
                  <c:v>12894</c:v>
                </c:pt>
                <c:pt idx="6">
                  <c:v>14107</c:v>
                </c:pt>
                <c:pt idx="9">
                  <c:v>13613</c:v>
                </c:pt>
                <c:pt idx="12">
                  <c:v>12474</c:v>
                </c:pt>
              </c:numCache>
            </c:numRef>
          </c:val>
          <c:extLst>
            <c:ext xmlns:c16="http://schemas.microsoft.com/office/drawing/2014/chart" uri="{C3380CC4-5D6E-409C-BE32-E72D297353CC}">
              <c16:uniqueId val="{00000007-388D-4665-BEA5-30902EFA7C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48548</c:v>
                </c:pt>
                <c:pt idx="3">
                  <c:v>46362</c:v>
                </c:pt>
                <c:pt idx="6">
                  <c:v>44642</c:v>
                </c:pt>
                <c:pt idx="9">
                  <c:v>42128</c:v>
                </c:pt>
                <c:pt idx="12">
                  <c:v>39328</c:v>
                </c:pt>
              </c:numCache>
            </c:numRef>
          </c:val>
          <c:extLst>
            <c:ext xmlns:c16="http://schemas.microsoft.com/office/drawing/2014/chart" uri="{C3380CC4-5D6E-409C-BE32-E72D297353CC}">
              <c16:uniqueId val="{00000008-388D-4665-BEA5-30902EFA7C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4617</c:v>
                </c:pt>
                <c:pt idx="3">
                  <c:v>4323</c:v>
                </c:pt>
                <c:pt idx="6">
                  <c:v>3956</c:v>
                </c:pt>
                <c:pt idx="9">
                  <c:v>4077</c:v>
                </c:pt>
                <c:pt idx="12">
                  <c:v>4466</c:v>
                </c:pt>
              </c:numCache>
            </c:numRef>
          </c:val>
          <c:extLst>
            <c:ext xmlns:c16="http://schemas.microsoft.com/office/drawing/2014/chart" uri="{C3380CC4-5D6E-409C-BE32-E72D297353CC}">
              <c16:uniqueId val="{00000009-388D-4665-BEA5-30902EFA7C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160273</c:v>
                </c:pt>
                <c:pt idx="3">
                  <c:v>160516</c:v>
                </c:pt>
                <c:pt idx="6">
                  <c:v>156024</c:v>
                </c:pt>
                <c:pt idx="9">
                  <c:v>147461</c:v>
                </c:pt>
                <c:pt idx="12">
                  <c:v>139363</c:v>
                </c:pt>
              </c:numCache>
            </c:numRef>
          </c:val>
          <c:extLst>
            <c:ext xmlns:c16="http://schemas.microsoft.com/office/drawing/2014/chart" uri="{C3380CC4-5D6E-409C-BE32-E72D297353CC}">
              <c16:uniqueId val="{0000000A-388D-4665-BEA5-30902EFA7C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36666</c:v>
                </c:pt>
                <c:pt idx="2">
                  <c:v>#N/A</c:v>
                </c:pt>
                <c:pt idx="3">
                  <c:v>#N/A</c:v>
                </c:pt>
                <c:pt idx="4">
                  <c:v>31719</c:v>
                </c:pt>
                <c:pt idx="5">
                  <c:v>#N/A</c:v>
                </c:pt>
                <c:pt idx="6">
                  <c:v>#N/A</c:v>
                </c:pt>
                <c:pt idx="7">
                  <c:v>25578</c:v>
                </c:pt>
                <c:pt idx="8">
                  <c:v>#N/A</c:v>
                </c:pt>
                <c:pt idx="9">
                  <c:v>#N/A</c:v>
                </c:pt>
                <c:pt idx="10">
                  <c:v>21065</c:v>
                </c:pt>
                <c:pt idx="11">
                  <c:v>#N/A</c:v>
                </c:pt>
                <c:pt idx="12">
                  <c:v>#N/A</c:v>
                </c:pt>
                <c:pt idx="13">
                  <c:v>15884</c:v>
                </c:pt>
                <c:pt idx="14">
                  <c:v>#N/A</c:v>
                </c:pt>
              </c:numCache>
            </c:numRef>
          </c:val>
          <c:smooth val="0"/>
          <c:extLst>
            <c:ext xmlns:c16="http://schemas.microsoft.com/office/drawing/2014/chart" uri="{C3380CC4-5D6E-409C-BE32-E72D297353CC}">
              <c16:uniqueId val="{0000000B-388D-4665-BEA5-30902EFA7C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15772</c:v>
                </c:pt>
                <c:pt idx="1">
                  <c:v>17800</c:v>
                </c:pt>
                <c:pt idx="2">
                  <c:v>18013</c:v>
                </c:pt>
              </c:numCache>
            </c:numRef>
          </c:val>
          <c:extLst>
            <c:ext xmlns:c16="http://schemas.microsoft.com/office/drawing/2014/chart" uri="{C3380CC4-5D6E-409C-BE32-E72D297353CC}">
              <c16:uniqueId val="{00000000-4B14-4E4C-A203-A0F14AD9D5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7503</c:v>
                </c:pt>
                <c:pt idx="1">
                  <c:v>7509</c:v>
                </c:pt>
                <c:pt idx="2">
                  <c:v>7939</c:v>
                </c:pt>
              </c:numCache>
            </c:numRef>
          </c:val>
          <c:extLst>
            <c:ext xmlns:c16="http://schemas.microsoft.com/office/drawing/2014/chart" uri="{C3380CC4-5D6E-409C-BE32-E72D297353CC}">
              <c16:uniqueId val="{00000001-4B14-4E4C-A203-A0F14AD9D5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15046</c:v>
                </c:pt>
                <c:pt idx="1">
                  <c:v>15102</c:v>
                </c:pt>
                <c:pt idx="2">
                  <c:v>15429</c:v>
                </c:pt>
              </c:numCache>
            </c:numRef>
          </c:val>
          <c:extLst>
            <c:ext xmlns:c16="http://schemas.microsoft.com/office/drawing/2014/chart" uri="{C3380CC4-5D6E-409C-BE32-E72D297353CC}">
              <c16:uniqueId val="{00000002-4B14-4E4C-A203-A0F14AD9D5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365,572
361,224
834.81
166,779,818
160,600,648
3,708,801
91,426,035
132,530,974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年度までは類似団体とほぼ同程度の数値であったが、平成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年及び平成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年の市町村合併を経て市域、人口が増加する一方、市税収入が伸び悩み、数値が悪化した。</a:t>
          </a:r>
        </a:p>
        <a:p>
          <a:r>
            <a:rPr kumimoji="1" lang="ja-JP" altLang="en-US" sz="1300">
              <a:latin typeface="ＭＳ Ｐゴシック" panose="020B0600070205080204" pitchFamily="50" charset="-128"/>
              <a:ea typeface="ＭＳ Ｐゴシック" panose="020B0600070205080204" pitchFamily="50" charset="-128"/>
            </a:rPr>
            <a:t>　令和５年度は、所得環境の改善などにより市税が増加したものの、令和３年度の国税収入の増額補正に伴う普通交付税の追加交付が直近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年間の平均値に影響しており、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ポイントのマイナスとなった。　</a:t>
          </a:r>
        </a:p>
        <a:p>
          <a:r>
            <a:rPr kumimoji="1" lang="ja-JP" altLang="en-US" sz="1300">
              <a:latin typeface="ＭＳ Ｐゴシック" panose="020B0600070205080204" pitchFamily="50" charset="-128"/>
              <a:ea typeface="ＭＳ Ｐゴシック" panose="020B0600070205080204" pitchFamily="50" charset="-128"/>
            </a:rPr>
            <a:t>　今後も、市税の収納率の向上を図るとともに、公共施設の統廃合や長寿命化、事務事業の見直しを計画的に進め、財政基盤の強化に努める。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4" name="直線コネクタ 73"/>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94343</xdr:rowOff>
    </xdr:to>
    <xdr:cxnSp macro="">
      <xdr:nvCxnSpPr>
        <xdr:cNvPr id="77" name="直線コネクタ 76"/>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59872</xdr:rowOff>
    </xdr:to>
    <xdr:cxnSp macro="">
      <xdr:nvCxnSpPr>
        <xdr:cNvPr id="80" name="直線コネクタ 79"/>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60778</xdr:rowOff>
    </xdr:from>
    <xdr:to>
      <xdr:col>23</xdr:col>
      <xdr:colOff>184150</xdr:colOff>
      <xdr:row>42</xdr:row>
      <xdr:rowOff>162378</xdr:rowOff>
    </xdr:to>
    <xdr:sp macro="" textlink="">
      <xdr:nvSpPr>
        <xdr:cNvPr id="90" name="楕円 89"/>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32855</xdr:rowOff>
    </xdr:from>
    <xdr:ext cx="762000" cy="259045"/>
    <xdr:sp macro="" textlink="">
      <xdr:nvSpPr>
        <xdr:cNvPr id="91"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2" name="楕円 91"/>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3" name="テキスト ボックス 92"/>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99" name="テキスト ボックス 98"/>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令和４年度は、前年度に交付された普通交付税の臨時財政対策債償還基金費が皆減となり改善から悪化に転じたが、令和５年度は、補助費などへの経常的経費充当一般財源が増加したことにより、さらに</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ポイント上昇し、令和元年度と同じく過去最高値の</a:t>
          </a:r>
          <a:r>
            <a:rPr kumimoji="1" lang="en-US" altLang="ja-JP" sz="1300">
              <a:latin typeface="ＭＳ Ｐゴシック" panose="020B0600070205080204" pitchFamily="50" charset="-128"/>
              <a:ea typeface="ＭＳ Ｐゴシック" panose="020B0600070205080204" pitchFamily="50" charset="-128"/>
            </a:rPr>
            <a:t>91.8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類似団体の平均値からは、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状態ではあるが、引き続き人件費、公債費、物件費などの経常経費の抑制に努めるとともに、市税の収納率向上のほか、未利用財産の貸付・売却、使用料など利用者負担の適正化を図り、経常収入の増加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150368</xdr:rowOff>
    </xdr:to>
    <xdr:cxnSp macro="">
      <xdr:nvCxnSpPr>
        <xdr:cNvPr id="132" name="直線コネクタ 131"/>
        <xdr:cNvCxnSpPr/>
      </xdr:nvCxnSpPr>
      <xdr:spPr>
        <a:xfrm>
          <a:off x="4114800" y="1106525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92456</xdr:rowOff>
    </xdr:to>
    <xdr:cxnSp macro="">
      <xdr:nvCxnSpPr>
        <xdr:cNvPr id="135" name="直線コネクタ 134"/>
        <xdr:cNvCxnSpPr/>
      </xdr:nvCxnSpPr>
      <xdr:spPr>
        <a:xfrm>
          <a:off x="3225800" y="1086256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64</xdr:row>
      <xdr:rowOff>92456</xdr:rowOff>
    </xdr:to>
    <xdr:cxnSp macro="">
      <xdr:nvCxnSpPr>
        <xdr:cNvPr id="138" name="直線コネクタ 137"/>
        <xdr:cNvCxnSpPr/>
      </xdr:nvCxnSpPr>
      <xdr:spPr>
        <a:xfrm flipV="1">
          <a:off x="2336800" y="10862564"/>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150368</xdr:rowOff>
    </xdr:to>
    <xdr:cxnSp macro="">
      <xdr:nvCxnSpPr>
        <xdr:cNvPr id="141" name="直線コネクタ 140"/>
        <xdr:cNvCxnSpPr/>
      </xdr:nvCxnSpPr>
      <xdr:spPr>
        <a:xfrm flipV="1">
          <a:off x="1447800" y="1106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1" name="楕円 150"/>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52" name="財政構造の弾力性該当値テキスト"/>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3" name="楕円 152"/>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4" name="テキスト ボックス 153"/>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5" name="楕円 154"/>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6" name="テキスト ボックス 155"/>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7" name="楕円 156"/>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153433</xdr:rowOff>
    </xdr:from>
    <xdr:ext cx="762000" cy="259045"/>
    <xdr:sp macro="" textlink="">
      <xdr:nvSpPr>
        <xdr:cNvPr id="158" name="テキスト ボックス 157"/>
        <xdr:cNvSpPr txBox="1"/>
      </xdr:nvSpPr>
      <xdr:spPr>
        <a:xfrm>
          <a:off x="1955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9" name="楕円 158"/>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39895</xdr:rowOff>
    </xdr:from>
    <xdr:ext cx="762000" cy="259045"/>
    <xdr:sp macro="" textlink="">
      <xdr:nvSpPr>
        <xdr:cNvPr id="160" name="テキスト ボックス 159"/>
        <xdr:cNvSpPr txBox="1"/>
      </xdr:nvSpPr>
      <xdr:spPr>
        <a:xfrm>
          <a:off x="1066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人件費において定年年齢引上げによる退職手当の減などにより、物件費において新型コロナウイルスワクチン接種委託料の減などによりそれぞれ減少したことから、人口１人当たりの人件費・物件費等は、前年度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円の減となった。</a:t>
          </a:r>
        </a:p>
        <a:p>
          <a:r>
            <a:rPr kumimoji="1" lang="ja-JP" altLang="en-US" sz="1300">
              <a:latin typeface="ＭＳ Ｐゴシック" panose="020B0600070205080204" pitchFamily="50" charset="-128"/>
              <a:ea typeface="ＭＳ Ｐゴシック" panose="020B0600070205080204" pitchFamily="50" charset="-128"/>
            </a:rPr>
            <a:t>　人口は減少傾向が顕著になりつつあるため、引き続き人件費、物件費などの経常的経費の抑制を図る。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68836</xdr:rowOff>
    </xdr:from>
    <xdr:to>
      <xdr:col>23</xdr:col>
      <xdr:colOff>133350</xdr:colOff>
      <xdr:row>84</xdr:row>
      <xdr:rowOff>70867</xdr:rowOff>
    </xdr:to>
    <xdr:cxnSp macro="">
      <xdr:nvCxnSpPr>
        <xdr:cNvPr id="195" name="直線コネクタ 194"/>
        <xdr:cNvCxnSpPr/>
      </xdr:nvCxnSpPr>
      <xdr:spPr>
        <a:xfrm flipV="1">
          <a:off x="4114800" y="14470636"/>
          <a:ext cx="8382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101650</xdr:rowOff>
    </xdr:from>
    <xdr:ext cx="762000" cy="259045"/>
    <xdr:sp macro="" textlink="">
      <xdr:nvSpPr>
        <xdr:cNvPr id="196" name="人件費・物件費等の状況平均値テキスト"/>
        <xdr:cNvSpPr txBox="1"/>
      </xdr:nvSpPr>
      <xdr:spPr>
        <a:xfrm>
          <a:off x="5041900" y="14160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70867</xdr:rowOff>
    </xdr:from>
    <xdr:to>
      <xdr:col>19</xdr:col>
      <xdr:colOff>133350</xdr:colOff>
      <xdr:row>85</xdr:row>
      <xdr:rowOff>31268</xdr:rowOff>
    </xdr:to>
    <xdr:cxnSp macro="">
      <xdr:nvCxnSpPr>
        <xdr:cNvPr id="198" name="直線コネクタ 197"/>
        <xdr:cNvCxnSpPr/>
      </xdr:nvCxnSpPr>
      <xdr:spPr>
        <a:xfrm flipV="1">
          <a:off x="3225800" y="14472667"/>
          <a:ext cx="889000" cy="1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104336</xdr:rowOff>
    </xdr:from>
    <xdr:ext cx="736600" cy="259045"/>
    <xdr:sp macro="" textlink="">
      <xdr:nvSpPr>
        <xdr:cNvPr id="200" name="テキスト ボックス 199"/>
        <xdr:cNvSpPr txBox="1"/>
      </xdr:nvSpPr>
      <xdr:spPr>
        <a:xfrm>
          <a:off x="3733800" y="14163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137264</xdr:rowOff>
    </xdr:from>
    <xdr:to>
      <xdr:col>15</xdr:col>
      <xdr:colOff>82550</xdr:colOff>
      <xdr:row>85</xdr:row>
      <xdr:rowOff>31268</xdr:rowOff>
    </xdr:to>
    <xdr:cxnSp macro="">
      <xdr:nvCxnSpPr>
        <xdr:cNvPr id="201" name="直線コネクタ 200"/>
        <xdr:cNvCxnSpPr/>
      </xdr:nvCxnSpPr>
      <xdr:spPr>
        <a:xfrm>
          <a:off x="2336800" y="14539064"/>
          <a:ext cx="889000" cy="6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10551</xdr:rowOff>
    </xdr:from>
    <xdr:ext cx="762000" cy="259045"/>
    <xdr:sp macro="" textlink="">
      <xdr:nvSpPr>
        <xdr:cNvPr id="203" name="テキスト ボックス 202"/>
        <xdr:cNvSpPr txBox="1"/>
      </xdr:nvSpPr>
      <xdr:spPr>
        <a:xfrm>
          <a:off x="2844800" y="1406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106981</xdr:rowOff>
    </xdr:from>
    <xdr:to>
      <xdr:col>11</xdr:col>
      <xdr:colOff>31750</xdr:colOff>
      <xdr:row>84</xdr:row>
      <xdr:rowOff>137264</xdr:rowOff>
    </xdr:to>
    <xdr:cxnSp macro="">
      <xdr:nvCxnSpPr>
        <xdr:cNvPr id="204" name="直線コネクタ 203"/>
        <xdr:cNvCxnSpPr/>
      </xdr:nvCxnSpPr>
      <xdr:spPr>
        <a:xfrm>
          <a:off x="1447800" y="14508781"/>
          <a:ext cx="889000" cy="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18036</xdr:rowOff>
    </xdr:from>
    <xdr:to>
      <xdr:col>23</xdr:col>
      <xdr:colOff>184150</xdr:colOff>
      <xdr:row>84</xdr:row>
      <xdr:rowOff>119636</xdr:rowOff>
    </xdr:to>
    <xdr:sp macro="" textlink="">
      <xdr:nvSpPr>
        <xdr:cNvPr id="214" name="楕円 213"/>
        <xdr:cNvSpPr/>
      </xdr:nvSpPr>
      <xdr:spPr>
        <a:xfrm>
          <a:off x="4902200" y="1441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161563</xdr:rowOff>
    </xdr:from>
    <xdr:ext cx="762000" cy="259045"/>
    <xdr:sp macro="" textlink="">
      <xdr:nvSpPr>
        <xdr:cNvPr id="215" name="人件費・物件費等の状況該当値テキスト"/>
        <xdr:cNvSpPr txBox="1"/>
      </xdr:nvSpPr>
      <xdr:spPr>
        <a:xfrm>
          <a:off x="5041900" y="1439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20067</xdr:rowOff>
    </xdr:from>
    <xdr:to>
      <xdr:col>19</xdr:col>
      <xdr:colOff>184150</xdr:colOff>
      <xdr:row>84</xdr:row>
      <xdr:rowOff>121667</xdr:rowOff>
    </xdr:to>
    <xdr:sp macro="" textlink="">
      <xdr:nvSpPr>
        <xdr:cNvPr id="216" name="楕円 215"/>
        <xdr:cNvSpPr/>
      </xdr:nvSpPr>
      <xdr:spPr>
        <a:xfrm>
          <a:off x="4064000" y="144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106444</xdr:rowOff>
    </xdr:from>
    <xdr:ext cx="736600" cy="259045"/>
    <xdr:sp macro="" textlink="">
      <xdr:nvSpPr>
        <xdr:cNvPr id="217" name="テキスト ボックス 216"/>
        <xdr:cNvSpPr txBox="1"/>
      </xdr:nvSpPr>
      <xdr:spPr>
        <a:xfrm>
          <a:off x="3733800" y="14508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151918</xdr:rowOff>
    </xdr:from>
    <xdr:to>
      <xdr:col>15</xdr:col>
      <xdr:colOff>133350</xdr:colOff>
      <xdr:row>85</xdr:row>
      <xdr:rowOff>82068</xdr:rowOff>
    </xdr:to>
    <xdr:sp macro="" textlink="">
      <xdr:nvSpPr>
        <xdr:cNvPr id="218" name="楕円 217"/>
        <xdr:cNvSpPr/>
      </xdr:nvSpPr>
      <xdr:spPr>
        <a:xfrm>
          <a:off x="3175000" y="1455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66845</xdr:rowOff>
    </xdr:from>
    <xdr:ext cx="762000" cy="259045"/>
    <xdr:sp macro="" textlink="">
      <xdr:nvSpPr>
        <xdr:cNvPr id="219" name="テキスト ボックス 218"/>
        <xdr:cNvSpPr txBox="1"/>
      </xdr:nvSpPr>
      <xdr:spPr>
        <a:xfrm>
          <a:off x="2844800" y="1464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86464</xdr:rowOff>
    </xdr:from>
    <xdr:to>
      <xdr:col>11</xdr:col>
      <xdr:colOff>82550</xdr:colOff>
      <xdr:row>85</xdr:row>
      <xdr:rowOff>16614</xdr:rowOff>
    </xdr:to>
    <xdr:sp macro="" textlink="">
      <xdr:nvSpPr>
        <xdr:cNvPr id="220" name="楕円 219"/>
        <xdr:cNvSpPr/>
      </xdr:nvSpPr>
      <xdr:spPr>
        <a:xfrm>
          <a:off x="2286000" y="14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1391</xdr:rowOff>
    </xdr:from>
    <xdr:ext cx="762000" cy="259045"/>
    <xdr:sp macro="" textlink="">
      <xdr:nvSpPr>
        <xdr:cNvPr id="221" name="テキスト ボックス 220"/>
        <xdr:cNvSpPr txBox="1"/>
      </xdr:nvSpPr>
      <xdr:spPr>
        <a:xfrm>
          <a:off x="1955800" y="1457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56181</xdr:rowOff>
    </xdr:from>
    <xdr:to>
      <xdr:col>7</xdr:col>
      <xdr:colOff>31750</xdr:colOff>
      <xdr:row>84</xdr:row>
      <xdr:rowOff>157781</xdr:rowOff>
    </xdr:to>
    <xdr:sp macro="" textlink="">
      <xdr:nvSpPr>
        <xdr:cNvPr id="222" name="楕円 221"/>
        <xdr:cNvSpPr/>
      </xdr:nvSpPr>
      <xdr:spPr>
        <a:xfrm>
          <a:off x="1397000" y="144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142558</xdr:rowOff>
    </xdr:from>
    <xdr:ext cx="762000" cy="259045"/>
    <xdr:sp macro="" textlink="">
      <xdr:nvSpPr>
        <xdr:cNvPr id="223" name="テキスト ボックス 222"/>
        <xdr:cNvSpPr txBox="1"/>
      </xdr:nvSpPr>
      <xdr:spPr>
        <a:xfrm>
          <a:off x="1066800" y="145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職務給の原則に適合しない不適正な給与制度の運用（いわゆる「わたり」）を廃止し、平成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年度から職員の職責に応じた職務の級を決定し格付することとした職務給の徹底を図った。</a:t>
          </a:r>
        </a:p>
        <a:p>
          <a:r>
            <a:rPr kumimoji="1" lang="ja-JP" altLang="en-US" sz="1300">
              <a:latin typeface="ＭＳ Ｐゴシック" panose="020B0600070205080204" pitchFamily="50" charset="-128"/>
              <a:ea typeface="ＭＳ Ｐゴシック" panose="020B0600070205080204" pitchFamily="50" charset="-128"/>
            </a:rPr>
            <a:t>　その結果、上記制度移行前の</a:t>
          </a:r>
          <a:r>
            <a:rPr kumimoji="1" lang="en-US" altLang="ja-JP" sz="1300">
              <a:latin typeface="ＭＳ Ｐゴシック" panose="020B0600070205080204" pitchFamily="50" charset="-128"/>
              <a:ea typeface="ＭＳ Ｐゴシック" panose="020B0600070205080204" pitchFamily="50" charset="-128"/>
            </a:rPr>
            <a:t>100.5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ポイントのマイナスとなり、前年と指数に変化はなかった。</a:t>
          </a:r>
        </a:p>
        <a:p>
          <a:r>
            <a:rPr kumimoji="1" lang="ja-JP" altLang="en-US" sz="1300">
              <a:latin typeface="ＭＳ Ｐゴシック" panose="020B0600070205080204" pitchFamily="50" charset="-128"/>
              <a:ea typeface="ＭＳ Ｐゴシック" panose="020B0600070205080204" pitchFamily="50" charset="-128"/>
            </a:rPr>
            <a:t>　今後も職員の格付状況等を引き続き検証し必要な見直しを行うことにより、一層の給与水準の適正化に努める。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21166</xdr:rowOff>
    </xdr:to>
    <xdr:cxnSp macro="">
      <xdr:nvCxnSpPr>
        <xdr:cNvPr id="260" name="直線コネクタ 259"/>
        <xdr:cNvCxnSpPr/>
      </xdr:nvCxnSpPr>
      <xdr:spPr>
        <a:xfrm>
          <a:off x="15290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3" name="直線コネクタ 262"/>
        <xdr:cNvCxnSpPr/>
      </xdr:nvCxnSpPr>
      <xdr:spPr>
        <a:xfrm flipV="1">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21166</xdr:rowOff>
    </xdr:to>
    <xdr:cxnSp macro="">
      <xdr:nvCxnSpPr>
        <xdr:cNvPr id="266" name="直線コネクタ 265"/>
        <xdr:cNvCxnSpPr/>
      </xdr:nvCxnSpPr>
      <xdr:spPr>
        <a:xfrm>
          <a:off x="13512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9" name="テキスト ボックス 278"/>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0" name="楕円 279"/>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1" name="テキスト ボックス 280"/>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2" name="楕円 281"/>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3" name="テキスト ボックス 282"/>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年の市町村合併により職員数が増加し、類似団体の平均を上回ったが、平成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年度に独自に策定した第四次長野市定員適正化計画（</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年度）の計画期間の削減目標</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人に対し、</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人の削減を達成した。</a:t>
          </a:r>
        </a:p>
        <a:p>
          <a:r>
            <a:rPr kumimoji="1" lang="ja-JP" altLang="en-US" sz="1300">
              <a:latin typeface="ＭＳ Ｐゴシック" panose="020B0600070205080204" pitchFamily="50" charset="-128"/>
              <a:ea typeface="ＭＳ Ｐゴシック" panose="020B0600070205080204" pitchFamily="50" charset="-128"/>
            </a:rPr>
            <a:t>　その後の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の間に職員数は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人減少してきているところであるが、定年引上期間中の令和５年度から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年度までの間は、原則として定年退職者が２年に一度しか生じないため、業務量等の変化や見通しを定年引上期間中の職員数の変化と連動させ、適正な定員管理に努める。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62</xdr:row>
      <xdr:rowOff>157056</xdr:rowOff>
    </xdr:to>
    <xdr:cxnSp macro="">
      <xdr:nvCxnSpPr>
        <xdr:cNvPr id="320" name="直線コネクタ 319"/>
        <xdr:cNvCxnSpPr/>
      </xdr:nvCxnSpPr>
      <xdr:spPr>
        <a:xfrm>
          <a:off x="16179800" y="1074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108796</xdr:rowOff>
    </xdr:from>
    <xdr:to>
      <xdr:col>77</xdr:col>
      <xdr:colOff>44450</xdr:colOff>
      <xdr:row>62</xdr:row>
      <xdr:rowOff>116840</xdr:rowOff>
    </xdr:to>
    <xdr:cxnSp macro="">
      <xdr:nvCxnSpPr>
        <xdr:cNvPr id="323" name="直線コネクタ 322"/>
        <xdr:cNvCxnSpPr/>
      </xdr:nvCxnSpPr>
      <xdr:spPr>
        <a:xfrm>
          <a:off x="15290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88688</xdr:rowOff>
    </xdr:from>
    <xdr:to>
      <xdr:col>72</xdr:col>
      <xdr:colOff>203200</xdr:colOff>
      <xdr:row>62</xdr:row>
      <xdr:rowOff>108796</xdr:rowOff>
    </xdr:to>
    <xdr:cxnSp macro="">
      <xdr:nvCxnSpPr>
        <xdr:cNvPr id="326" name="直線コネクタ 325"/>
        <xdr:cNvCxnSpPr/>
      </xdr:nvCxnSpPr>
      <xdr:spPr>
        <a:xfrm>
          <a:off x="14401800" y="107185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76623</xdr:rowOff>
    </xdr:from>
    <xdr:to>
      <xdr:col>68</xdr:col>
      <xdr:colOff>152400</xdr:colOff>
      <xdr:row>62</xdr:row>
      <xdr:rowOff>88688</xdr:rowOff>
    </xdr:to>
    <xdr:cxnSp macro="">
      <xdr:nvCxnSpPr>
        <xdr:cNvPr id="329" name="直線コネクタ 328"/>
        <xdr:cNvCxnSpPr/>
      </xdr:nvCxnSpPr>
      <xdr:spPr>
        <a:xfrm>
          <a:off x="13512800" y="1070652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0"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41" name="楕円 340"/>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152417</xdr:rowOff>
    </xdr:from>
    <xdr:ext cx="736600" cy="259045"/>
    <xdr:sp macro="" textlink="">
      <xdr:nvSpPr>
        <xdr:cNvPr id="342" name="テキスト ボックス 341"/>
        <xdr:cNvSpPr txBox="1"/>
      </xdr:nvSpPr>
      <xdr:spPr>
        <a:xfrm>
          <a:off x="15798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57996</xdr:rowOff>
    </xdr:from>
    <xdr:to>
      <xdr:col>73</xdr:col>
      <xdr:colOff>44450</xdr:colOff>
      <xdr:row>62</xdr:row>
      <xdr:rowOff>159596</xdr:rowOff>
    </xdr:to>
    <xdr:sp macro="" textlink="">
      <xdr:nvSpPr>
        <xdr:cNvPr id="343" name="楕円 342"/>
        <xdr:cNvSpPr/>
      </xdr:nvSpPr>
      <xdr:spPr>
        <a:xfrm>
          <a:off x="15240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44" name="テキスト ボックス 343"/>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37888</xdr:rowOff>
    </xdr:from>
    <xdr:to>
      <xdr:col>68</xdr:col>
      <xdr:colOff>203200</xdr:colOff>
      <xdr:row>62</xdr:row>
      <xdr:rowOff>139488</xdr:rowOff>
    </xdr:to>
    <xdr:sp macro="" textlink="">
      <xdr:nvSpPr>
        <xdr:cNvPr id="345" name="楕円 344"/>
        <xdr:cNvSpPr/>
      </xdr:nvSpPr>
      <xdr:spPr>
        <a:xfrm>
          <a:off x="14351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124265</xdr:rowOff>
    </xdr:from>
    <xdr:ext cx="762000" cy="259045"/>
    <xdr:sp macro="" textlink="">
      <xdr:nvSpPr>
        <xdr:cNvPr id="346" name="テキスト ボックス 345"/>
        <xdr:cNvSpPr txBox="1"/>
      </xdr:nvSpPr>
      <xdr:spPr>
        <a:xfrm>
          <a:off x="14020800" y="1075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25823</xdr:rowOff>
    </xdr:from>
    <xdr:to>
      <xdr:col>64</xdr:col>
      <xdr:colOff>152400</xdr:colOff>
      <xdr:row>62</xdr:row>
      <xdr:rowOff>127423</xdr:rowOff>
    </xdr:to>
    <xdr:sp macro="" textlink="">
      <xdr:nvSpPr>
        <xdr:cNvPr id="347" name="楕円 346"/>
        <xdr:cNvSpPr/>
      </xdr:nvSpPr>
      <xdr:spPr>
        <a:xfrm>
          <a:off x="13462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112200</xdr:rowOff>
    </xdr:from>
    <xdr:ext cx="762000" cy="259045"/>
    <xdr:sp macro="" textlink="">
      <xdr:nvSpPr>
        <xdr:cNvPr id="348" name="テキスト ボックス 347"/>
        <xdr:cNvSpPr txBox="1"/>
      </xdr:nvSpPr>
      <xdr:spPr>
        <a:xfrm>
          <a:off x="13131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東日本台風災害に伴う災害廃棄物等処理及び施設復旧に係る起債の元金償還の本格化や、交付税措置率の高い公債費の償還額の減少などにより、令和５年度は前年度に比べ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　</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に係る起債により、公債費の増加が見込まれるため、比率は増加が見込まれるものの、事業の緊急度や優先性、必要性を十分に検討した上で、「選択と集中」を徹底することにより、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118956</xdr:rowOff>
    </xdr:from>
    <xdr:to>
      <xdr:col>81</xdr:col>
      <xdr:colOff>44450</xdr:colOff>
      <xdr:row>40</xdr:row>
      <xdr:rowOff>143087</xdr:rowOff>
    </xdr:to>
    <xdr:cxnSp macro="">
      <xdr:nvCxnSpPr>
        <xdr:cNvPr id="381" name="直線コネクタ 380"/>
        <xdr:cNvCxnSpPr/>
      </xdr:nvCxnSpPr>
      <xdr:spPr>
        <a:xfrm>
          <a:off x="16179800" y="69769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118956</xdr:rowOff>
    </xdr:to>
    <xdr:cxnSp macro="">
      <xdr:nvCxnSpPr>
        <xdr:cNvPr id="384" name="直線コネクタ 383"/>
        <xdr:cNvCxnSpPr/>
      </xdr:nvCxnSpPr>
      <xdr:spPr>
        <a:xfrm>
          <a:off x="15290800" y="692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70696</xdr:rowOff>
    </xdr:to>
    <xdr:cxnSp macro="">
      <xdr:nvCxnSpPr>
        <xdr:cNvPr id="387" name="直線コネクタ 386"/>
        <xdr:cNvCxnSpPr/>
      </xdr:nvCxnSpPr>
      <xdr:spPr>
        <a:xfrm>
          <a:off x="14401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14394</xdr:rowOff>
    </xdr:to>
    <xdr:cxnSp macro="">
      <xdr:nvCxnSpPr>
        <xdr:cNvPr id="390" name="直線コネクタ 389"/>
        <xdr:cNvCxnSpPr/>
      </xdr:nvCxnSpPr>
      <xdr:spPr>
        <a:xfrm>
          <a:off x="13512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400" name="楕円 399"/>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64364</xdr:rowOff>
    </xdr:from>
    <xdr:ext cx="762000" cy="259045"/>
    <xdr:sp macro="" textlink="">
      <xdr:nvSpPr>
        <xdr:cNvPr id="401" name="公債費負担の状況該当値テキスト"/>
        <xdr:cNvSpPr txBox="1"/>
      </xdr:nvSpPr>
      <xdr:spPr>
        <a:xfrm>
          <a:off x="17106900" y="692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2" name="楕円 401"/>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3" name="テキスト ボックス 402"/>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19896</xdr:rowOff>
    </xdr:from>
    <xdr:to>
      <xdr:col>73</xdr:col>
      <xdr:colOff>44450</xdr:colOff>
      <xdr:row>40</xdr:row>
      <xdr:rowOff>121496</xdr:rowOff>
    </xdr:to>
    <xdr:sp macro="" textlink="">
      <xdr:nvSpPr>
        <xdr:cNvPr id="404" name="楕円 403"/>
        <xdr:cNvSpPr/>
      </xdr:nvSpPr>
      <xdr:spPr>
        <a:xfrm>
          <a:off x="15240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131673</xdr:rowOff>
    </xdr:from>
    <xdr:ext cx="762000" cy="259045"/>
    <xdr:sp macro="" textlink="">
      <xdr:nvSpPr>
        <xdr:cNvPr id="405" name="テキスト ボックス 404"/>
        <xdr:cNvSpPr txBox="1"/>
      </xdr:nvSpPr>
      <xdr:spPr>
        <a:xfrm>
          <a:off x="14909800" y="6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06" name="楕円 405"/>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07" name="テキスト ボックス 406"/>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8" name="楕円 407"/>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9" name="テキスト ボックス 408"/>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令和５年度は、交付税措置率の低い起債の新規発行を大幅に取りやめたことなどにより、前年度に比べ</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とも、重要性や緊急性などを十分に踏まえながら施策を厳選し、地方債の借入れに際しては償還時に地方交付税措置のある有利な地方債を活用するなど、将来負担が過度に上昇しないよう取り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78181</xdr:rowOff>
    </xdr:from>
    <xdr:to>
      <xdr:col>81</xdr:col>
      <xdr:colOff>44450</xdr:colOff>
      <xdr:row>15</xdr:row>
      <xdr:rowOff>146710</xdr:rowOff>
    </xdr:to>
    <xdr:cxnSp macro="">
      <xdr:nvCxnSpPr>
        <xdr:cNvPr id="441" name="直線コネクタ 440"/>
        <xdr:cNvCxnSpPr/>
      </xdr:nvCxnSpPr>
      <xdr:spPr>
        <a:xfrm flipV="1">
          <a:off x="16179800" y="2649931"/>
          <a:ext cx="8382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146710</xdr:rowOff>
    </xdr:from>
    <xdr:to>
      <xdr:col>77</xdr:col>
      <xdr:colOff>44450</xdr:colOff>
      <xdr:row>16</xdr:row>
      <xdr:rowOff>26416</xdr:rowOff>
    </xdr:to>
    <xdr:cxnSp macro="">
      <xdr:nvCxnSpPr>
        <xdr:cNvPr id="444" name="直線コネクタ 443"/>
        <xdr:cNvCxnSpPr/>
      </xdr:nvCxnSpPr>
      <xdr:spPr>
        <a:xfrm flipV="1">
          <a:off x="15290800" y="2718460"/>
          <a:ext cx="8890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26416</xdr:rowOff>
    </xdr:from>
    <xdr:to>
      <xdr:col>72</xdr:col>
      <xdr:colOff>203200</xdr:colOff>
      <xdr:row>16</xdr:row>
      <xdr:rowOff>121006</xdr:rowOff>
    </xdr:to>
    <xdr:cxnSp macro="">
      <xdr:nvCxnSpPr>
        <xdr:cNvPr id="447" name="直線コネクタ 446"/>
        <xdr:cNvCxnSpPr/>
      </xdr:nvCxnSpPr>
      <xdr:spPr>
        <a:xfrm flipV="1">
          <a:off x="14401800" y="2769616"/>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121006</xdr:rowOff>
    </xdr:from>
    <xdr:to>
      <xdr:col>68</xdr:col>
      <xdr:colOff>152400</xdr:colOff>
      <xdr:row>17</xdr:row>
      <xdr:rowOff>25806</xdr:rowOff>
    </xdr:to>
    <xdr:cxnSp macro="">
      <xdr:nvCxnSpPr>
        <xdr:cNvPr id="450" name="直線コネクタ 449"/>
        <xdr:cNvCxnSpPr/>
      </xdr:nvCxnSpPr>
      <xdr:spPr>
        <a:xfrm flipV="1">
          <a:off x="13512800" y="2864206"/>
          <a:ext cx="889000" cy="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27381</xdr:rowOff>
    </xdr:from>
    <xdr:to>
      <xdr:col>81</xdr:col>
      <xdr:colOff>95250</xdr:colOff>
      <xdr:row>15</xdr:row>
      <xdr:rowOff>128981</xdr:rowOff>
    </xdr:to>
    <xdr:sp macro="" textlink="">
      <xdr:nvSpPr>
        <xdr:cNvPr id="460" name="楕円 459"/>
        <xdr:cNvSpPr/>
      </xdr:nvSpPr>
      <xdr:spPr>
        <a:xfrm>
          <a:off x="16967200" y="259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170908</xdr:rowOff>
    </xdr:from>
    <xdr:ext cx="762000" cy="259045"/>
    <xdr:sp macro="" textlink="">
      <xdr:nvSpPr>
        <xdr:cNvPr id="461" name="将来負担の状況該当値テキスト"/>
        <xdr:cNvSpPr txBox="1"/>
      </xdr:nvSpPr>
      <xdr:spPr>
        <a:xfrm>
          <a:off x="17106900" y="257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95910</xdr:rowOff>
    </xdr:from>
    <xdr:to>
      <xdr:col>77</xdr:col>
      <xdr:colOff>95250</xdr:colOff>
      <xdr:row>16</xdr:row>
      <xdr:rowOff>26060</xdr:rowOff>
    </xdr:to>
    <xdr:sp macro="" textlink="">
      <xdr:nvSpPr>
        <xdr:cNvPr id="462" name="楕円 461"/>
        <xdr:cNvSpPr/>
      </xdr:nvSpPr>
      <xdr:spPr>
        <a:xfrm>
          <a:off x="16129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10837</xdr:rowOff>
    </xdr:from>
    <xdr:ext cx="736600" cy="259045"/>
    <xdr:sp macro="" textlink="">
      <xdr:nvSpPr>
        <xdr:cNvPr id="463" name="テキスト ボックス 462"/>
        <xdr:cNvSpPr txBox="1"/>
      </xdr:nvSpPr>
      <xdr:spPr>
        <a:xfrm>
          <a:off x="15798800" y="275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147066</xdr:rowOff>
    </xdr:from>
    <xdr:to>
      <xdr:col>73</xdr:col>
      <xdr:colOff>44450</xdr:colOff>
      <xdr:row>16</xdr:row>
      <xdr:rowOff>77216</xdr:rowOff>
    </xdr:to>
    <xdr:sp macro="" textlink="">
      <xdr:nvSpPr>
        <xdr:cNvPr id="464" name="楕円 463"/>
        <xdr:cNvSpPr/>
      </xdr:nvSpPr>
      <xdr:spPr>
        <a:xfrm>
          <a:off x="15240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61993</xdr:rowOff>
    </xdr:from>
    <xdr:ext cx="762000" cy="259045"/>
    <xdr:sp macro="" textlink="">
      <xdr:nvSpPr>
        <xdr:cNvPr id="465" name="テキスト ボックス 464"/>
        <xdr:cNvSpPr txBox="1"/>
      </xdr:nvSpPr>
      <xdr:spPr>
        <a:xfrm>
          <a:off x="14909800" y="280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70206</xdr:rowOff>
    </xdr:from>
    <xdr:to>
      <xdr:col>68</xdr:col>
      <xdr:colOff>203200</xdr:colOff>
      <xdr:row>17</xdr:row>
      <xdr:rowOff>356</xdr:rowOff>
    </xdr:to>
    <xdr:sp macro="" textlink="">
      <xdr:nvSpPr>
        <xdr:cNvPr id="466" name="楕円 465"/>
        <xdr:cNvSpPr/>
      </xdr:nvSpPr>
      <xdr:spPr>
        <a:xfrm>
          <a:off x="14351000" y="28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156583</xdr:rowOff>
    </xdr:from>
    <xdr:ext cx="762000" cy="259045"/>
    <xdr:sp macro="" textlink="">
      <xdr:nvSpPr>
        <xdr:cNvPr id="467" name="テキスト ボックス 466"/>
        <xdr:cNvSpPr txBox="1"/>
      </xdr:nvSpPr>
      <xdr:spPr>
        <a:xfrm>
          <a:off x="14020800" y="2899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146456</xdr:rowOff>
    </xdr:from>
    <xdr:to>
      <xdr:col>64</xdr:col>
      <xdr:colOff>152400</xdr:colOff>
      <xdr:row>17</xdr:row>
      <xdr:rowOff>76606</xdr:rowOff>
    </xdr:to>
    <xdr:sp macro="" textlink="">
      <xdr:nvSpPr>
        <xdr:cNvPr id="468" name="楕円 467"/>
        <xdr:cNvSpPr/>
      </xdr:nvSpPr>
      <xdr:spPr>
        <a:xfrm>
          <a:off x="13462000" y="28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61383</xdr:rowOff>
    </xdr:from>
    <xdr:ext cx="762000" cy="259045"/>
    <xdr:sp macro="" textlink="">
      <xdr:nvSpPr>
        <xdr:cNvPr id="469" name="テキスト ボックス 468"/>
        <xdr:cNvSpPr txBox="1"/>
      </xdr:nvSpPr>
      <xdr:spPr>
        <a:xfrm>
          <a:off x="13131800" y="297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365,572
361,224
834.81
166,779,818
160,600,648
3,708,801
91,426,035
132,530,974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積極的な導入やＰＦＩなど、民間活力の活用による職員数の抑制、時間外勤務手当の縮減などに努めてきたことにより、類似団体の平均値を下回っていたが、令和４年度は、退職手当の増などにより類似団体の平均値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令和５年度は、定年年齢引上げによる退職者の減に伴う退職手当の減などにより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ポイント減少し、類似団体の平均値を再び下回った。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39370</xdr:rowOff>
    </xdr:to>
    <xdr:cxnSp macro="">
      <xdr:nvCxnSpPr>
        <xdr:cNvPr id="66" name="直線コネクタ 65"/>
        <xdr:cNvCxnSpPr/>
      </xdr:nvCxnSpPr>
      <xdr:spPr>
        <a:xfrm flipV="1">
          <a:off x="3987800" y="6283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39370</xdr:rowOff>
    </xdr:to>
    <xdr:cxnSp macro="">
      <xdr:nvCxnSpPr>
        <xdr:cNvPr id="69" name="直線コネクタ 68"/>
        <xdr:cNvCxnSpPr/>
      </xdr:nvCxnSpPr>
      <xdr:spPr>
        <a:xfrm>
          <a:off x="3098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24130</xdr:rowOff>
    </xdr:to>
    <xdr:cxnSp macro="">
      <xdr:nvCxnSpPr>
        <xdr:cNvPr id="72" name="直線コネクタ 71"/>
        <xdr:cNvCxnSpPr/>
      </xdr:nvCxnSpPr>
      <xdr:spPr>
        <a:xfrm flipV="1">
          <a:off x="2209800" y="6245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24130</xdr:rowOff>
    </xdr:to>
    <xdr:cxnSp macro="">
      <xdr:nvCxnSpPr>
        <xdr:cNvPr id="75" name="直線コネクタ 74"/>
        <xdr:cNvCxnSpPr/>
      </xdr:nvCxnSpPr>
      <xdr:spPr>
        <a:xfrm>
          <a:off x="1320800" y="6291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2" name="テキスト ボックス 91"/>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令和５年度は、放課後子ども総合プラン推進事業などに係る経費の増により、前年度と比較して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と比較して高くなっているのは、業務の民間委託を推進してきたことと、他の類似都市にない要因として、オリンピック開催に伴い建設した大型の競技施設の管理運営委託費が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xdr:rowOff>
    </xdr:from>
    <xdr:to>
      <xdr:col>82</xdr:col>
      <xdr:colOff>107950</xdr:colOff>
      <xdr:row>18</xdr:row>
      <xdr:rowOff>35560</xdr:rowOff>
    </xdr:to>
    <xdr:cxnSp macro="">
      <xdr:nvCxnSpPr>
        <xdr:cNvPr id="127" name="直線コネクタ 126"/>
        <xdr:cNvCxnSpPr/>
      </xdr:nvCxnSpPr>
      <xdr:spPr>
        <a:xfrm>
          <a:off x="15671800" y="3091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18</xdr:row>
      <xdr:rowOff>5080</xdr:rowOff>
    </xdr:to>
    <xdr:cxnSp macro="">
      <xdr:nvCxnSpPr>
        <xdr:cNvPr id="130" name="直線コネクタ 129"/>
        <xdr:cNvCxnSpPr/>
      </xdr:nvCxnSpPr>
      <xdr:spPr>
        <a:xfrm>
          <a:off x="14782800" y="29692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130810</xdr:rowOff>
    </xdr:to>
    <xdr:cxnSp macro="">
      <xdr:nvCxnSpPr>
        <xdr:cNvPr id="133" name="直線コネクタ 132"/>
        <xdr:cNvCxnSpPr/>
      </xdr:nvCxnSpPr>
      <xdr:spPr>
        <a:xfrm flipV="1">
          <a:off x="13893800" y="2969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81280</xdr:rowOff>
    </xdr:to>
    <xdr:cxnSp macro="">
      <xdr:nvCxnSpPr>
        <xdr:cNvPr id="136" name="直線コネクタ 135"/>
        <xdr:cNvCxnSpPr/>
      </xdr:nvCxnSpPr>
      <xdr:spPr>
        <a:xfrm flipV="1">
          <a:off x="13004800" y="30454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38" name="テキスト ボックス 137"/>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40" name="テキスト ボックス 139"/>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46" name="楕円 145"/>
        <xdr:cNvSpPr/>
      </xdr:nvSpPr>
      <xdr:spPr>
        <a:xfrm>
          <a:off x="164592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128287</xdr:rowOff>
    </xdr:from>
    <xdr:ext cx="762000" cy="259045"/>
    <xdr:sp macro="" textlink="">
      <xdr:nvSpPr>
        <xdr:cNvPr id="147" name="物件費該当値テキスト"/>
        <xdr:cNvSpPr txBox="1"/>
      </xdr:nvSpPr>
      <xdr:spPr>
        <a:xfrm>
          <a:off x="165989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8" name="楕円 147"/>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40657</xdr:rowOff>
    </xdr:from>
    <xdr:ext cx="736600" cy="259045"/>
    <xdr:sp macro="" textlink="">
      <xdr:nvSpPr>
        <xdr:cNvPr id="149" name="テキスト ボックス 148"/>
        <xdr:cNvSpPr txBox="1"/>
      </xdr:nvSpPr>
      <xdr:spPr>
        <a:xfrm>
          <a:off x="15290800" y="312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1" name="テキスト ボックス 150"/>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2" name="楕円 151"/>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3" name="テキスト ボックス 152"/>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4" name="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生活保護の保護率が低いことなどにより、扶助費に係る経常収支比率が類似団体の平均値と比較して</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ポイント下回っている。また、物価高騰対策の給付金の増などにより、前年度と比較すると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今後、少子化対策の充実や高齢者の増加、障害者（児）介護給付費・訓練等給付費等に要する費用などにより増加が見込まれることから、法定外事業の見直しなどに取り組んでいく。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37193</xdr:rowOff>
    </xdr:to>
    <xdr:cxnSp macro="">
      <xdr:nvCxnSpPr>
        <xdr:cNvPr id="190" name="直線コネクタ 189"/>
        <xdr:cNvCxnSpPr/>
      </xdr:nvCxnSpPr>
      <xdr:spPr>
        <a:xfrm>
          <a:off x="3987800" y="90805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143328</xdr:rowOff>
    </xdr:from>
    <xdr:to>
      <xdr:col>19</xdr:col>
      <xdr:colOff>187325</xdr:colOff>
      <xdr:row>52</xdr:row>
      <xdr:rowOff>165100</xdr:rowOff>
    </xdr:to>
    <xdr:cxnSp macro="">
      <xdr:nvCxnSpPr>
        <xdr:cNvPr id="193" name="直線コネクタ 192"/>
        <xdr:cNvCxnSpPr/>
      </xdr:nvCxnSpPr>
      <xdr:spPr>
        <a:xfrm>
          <a:off x="3098800" y="9058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143328</xdr:rowOff>
    </xdr:from>
    <xdr:to>
      <xdr:col>15</xdr:col>
      <xdr:colOff>98425</xdr:colOff>
      <xdr:row>53</xdr:row>
      <xdr:rowOff>15422</xdr:rowOff>
    </xdr:to>
    <xdr:cxnSp macro="">
      <xdr:nvCxnSpPr>
        <xdr:cNvPr id="196" name="直線コネクタ 195"/>
        <xdr:cNvCxnSpPr/>
      </xdr:nvCxnSpPr>
      <xdr:spPr>
        <a:xfrm flipV="1">
          <a:off x="2209800" y="9058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15422</xdr:rowOff>
    </xdr:from>
    <xdr:to>
      <xdr:col>11</xdr:col>
      <xdr:colOff>9525</xdr:colOff>
      <xdr:row>53</xdr:row>
      <xdr:rowOff>113393</xdr:rowOff>
    </xdr:to>
    <xdr:cxnSp macro="">
      <xdr:nvCxnSpPr>
        <xdr:cNvPr id="199" name="直線コネクタ 198"/>
        <xdr:cNvCxnSpPr/>
      </xdr:nvCxnSpPr>
      <xdr:spPr>
        <a:xfrm flipV="1">
          <a:off x="1320800" y="9102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9" name="楕円 208"/>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0"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11" name="楕円 210"/>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12" name="テキスト ボックス 211"/>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92528</xdr:rowOff>
    </xdr:from>
    <xdr:to>
      <xdr:col>15</xdr:col>
      <xdr:colOff>149225</xdr:colOff>
      <xdr:row>53</xdr:row>
      <xdr:rowOff>22678</xdr:rowOff>
    </xdr:to>
    <xdr:sp macro="" textlink="">
      <xdr:nvSpPr>
        <xdr:cNvPr id="213" name="楕円 212"/>
        <xdr:cNvSpPr/>
      </xdr:nvSpPr>
      <xdr:spPr>
        <a:xfrm>
          <a:off x="3048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32855</xdr:rowOff>
    </xdr:from>
    <xdr:ext cx="762000" cy="259045"/>
    <xdr:sp macro="" textlink="">
      <xdr:nvSpPr>
        <xdr:cNvPr id="214" name="テキスト ボックス 213"/>
        <xdr:cNvSpPr txBox="1"/>
      </xdr:nvSpPr>
      <xdr:spPr>
        <a:xfrm>
          <a:off x="2717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136072</xdr:rowOff>
    </xdr:from>
    <xdr:to>
      <xdr:col>11</xdr:col>
      <xdr:colOff>60325</xdr:colOff>
      <xdr:row>53</xdr:row>
      <xdr:rowOff>66222</xdr:rowOff>
    </xdr:to>
    <xdr:sp macro="" textlink="">
      <xdr:nvSpPr>
        <xdr:cNvPr id="215" name="楕円 214"/>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76399</xdr:rowOff>
    </xdr:from>
    <xdr:ext cx="762000" cy="259045"/>
    <xdr:sp macro="" textlink="">
      <xdr:nvSpPr>
        <xdr:cNvPr id="216" name="テキスト ボックス 215"/>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62593</xdr:rowOff>
    </xdr:from>
    <xdr:to>
      <xdr:col>6</xdr:col>
      <xdr:colOff>171450</xdr:colOff>
      <xdr:row>53</xdr:row>
      <xdr:rowOff>164193</xdr:rowOff>
    </xdr:to>
    <xdr:sp macro="" textlink="">
      <xdr:nvSpPr>
        <xdr:cNvPr id="217" name="楕円 216"/>
        <xdr:cNvSpPr/>
      </xdr:nvSpPr>
      <xdr:spPr>
        <a:xfrm>
          <a:off x="1270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2920</xdr:rowOff>
    </xdr:from>
    <xdr:ext cx="762000" cy="259045"/>
    <xdr:sp macro="" textlink="">
      <xdr:nvSpPr>
        <xdr:cNvPr id="218" name="テキスト ボックス 217"/>
        <xdr:cNvSpPr txBox="1"/>
      </xdr:nvSpPr>
      <xdr:spPr>
        <a:xfrm>
          <a:off x="939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その他の主なものは、介護保険特別会計、国民健康保険特別会計、後期高齢者医療特別会計への繰出金であり、令和５年度は、類似団体の平均値と比較して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今後は高齢化の進展に伴う保険給付費の増加などが見込まれることから、法定基準外の繰出金の抑制に努める。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57</xdr:row>
      <xdr:rowOff>107950</xdr:rowOff>
    </xdr:to>
    <xdr:cxnSp macro="">
      <xdr:nvCxnSpPr>
        <xdr:cNvPr id="251" name="直線コネクタ 250"/>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2"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82550</xdr:rowOff>
    </xdr:to>
    <xdr:cxnSp macro="">
      <xdr:nvCxnSpPr>
        <xdr:cNvPr id="254" name="直線コネクタ 253"/>
        <xdr:cNvCxnSpPr/>
      </xdr:nvCxnSpPr>
      <xdr:spPr>
        <a:xfrm flipV="1">
          <a:off x="14782800" y="9804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146050</xdr:rowOff>
    </xdr:to>
    <xdr:cxnSp macro="">
      <xdr:nvCxnSpPr>
        <xdr:cNvPr id="257" name="直線コネクタ 256"/>
        <xdr:cNvCxnSpPr/>
      </xdr:nvCxnSpPr>
      <xdr:spPr>
        <a:xfrm flipV="1">
          <a:off x="13893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59" name="テキスト ボックス 258"/>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57</xdr:row>
      <xdr:rowOff>146050</xdr:rowOff>
    </xdr:to>
    <xdr:cxnSp macro="">
      <xdr:nvCxnSpPr>
        <xdr:cNvPr id="260" name="直線コネクタ 259"/>
        <xdr:cNvCxnSpPr/>
      </xdr:nvCxnSpPr>
      <xdr:spPr>
        <a:xfrm>
          <a:off x="13004800" y="9817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4" name="テキスト ボックス 263"/>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73677</xdr:rowOff>
    </xdr:from>
    <xdr:ext cx="762000" cy="259045"/>
    <xdr:sp macro="" textlink="">
      <xdr:nvSpPr>
        <xdr:cNvPr id="271" name="その他該当値テキスト"/>
        <xdr:cNvSpPr txBox="1"/>
      </xdr:nvSpPr>
      <xdr:spPr>
        <a:xfrm>
          <a:off x="16598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2" name="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31750</xdr:rowOff>
    </xdr:from>
    <xdr:to>
      <xdr:col>74</xdr:col>
      <xdr:colOff>31750</xdr:colOff>
      <xdr:row>57</xdr:row>
      <xdr:rowOff>133350</xdr:rowOff>
    </xdr:to>
    <xdr:sp macro="" textlink="">
      <xdr:nvSpPr>
        <xdr:cNvPr id="274" name="楕円 273"/>
        <xdr:cNvSpPr/>
      </xdr:nvSpPr>
      <xdr:spPr>
        <a:xfrm>
          <a:off x="14732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75" name="テキスト ボックス 274"/>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8" name="楕円 277"/>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補助費等に係る経常収支比率が類似団体と比較して高い要因のひとつとして、下水道事業における企業債償還額に対する補助金が多額になっていることが挙げられるが、平成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年度以降、下水道整備率の向上に伴い事業の平準化が進んだことからほぼ横ばいとなっている。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令和５年度は、ごみ処理施設建設に係る長野広域連合負担金の増などにより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149860</xdr:rowOff>
    </xdr:to>
    <xdr:cxnSp macro="">
      <xdr:nvCxnSpPr>
        <xdr:cNvPr id="310" name="直線コネクタ 309"/>
        <xdr:cNvCxnSpPr/>
      </xdr:nvCxnSpPr>
      <xdr:spPr>
        <a:xfrm>
          <a:off x="15671800" y="6267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94996</xdr:rowOff>
    </xdr:to>
    <xdr:cxnSp macro="">
      <xdr:nvCxnSpPr>
        <xdr:cNvPr id="313" name="直線コネクタ 312"/>
        <xdr:cNvCxnSpPr/>
      </xdr:nvCxnSpPr>
      <xdr:spPr>
        <a:xfrm>
          <a:off x="14782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94996</xdr:rowOff>
    </xdr:to>
    <xdr:cxnSp macro="">
      <xdr:nvCxnSpPr>
        <xdr:cNvPr id="316" name="直線コネクタ 315"/>
        <xdr:cNvCxnSpPr/>
      </xdr:nvCxnSpPr>
      <xdr:spPr>
        <a:xfrm>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85852</xdr:rowOff>
    </xdr:to>
    <xdr:cxnSp macro="">
      <xdr:nvCxnSpPr>
        <xdr:cNvPr id="319" name="直線コネクタ 318"/>
        <xdr:cNvCxnSpPr/>
      </xdr:nvCxnSpPr>
      <xdr:spPr>
        <a:xfrm flipV="1">
          <a:off x="13004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1" name="楕円 330"/>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130573</xdr:rowOff>
    </xdr:from>
    <xdr:ext cx="736600" cy="259045"/>
    <xdr:sp macro="" textlink="">
      <xdr:nvSpPr>
        <xdr:cNvPr id="332" name="テキスト ボックス 331"/>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3" name="楕円 332"/>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130573</xdr:rowOff>
    </xdr:from>
    <xdr:ext cx="762000" cy="259045"/>
    <xdr:sp macro="" textlink="">
      <xdr:nvSpPr>
        <xdr:cNvPr id="334" name="テキスト ボックス 333"/>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5" name="楕円 334"/>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84853</xdr:rowOff>
    </xdr:from>
    <xdr:ext cx="762000" cy="259045"/>
    <xdr:sp macro="" textlink="">
      <xdr:nvSpPr>
        <xdr:cNvPr id="336" name="テキスト ボックス 335"/>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7" name="楕円 336"/>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8" name="テキスト ボックス 337"/>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公債費に係る経常収支比率は、令和４年度に街路事業等のインフラ系公共事業に係る元金償還の増により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ポイント増加した。令和５年度は、東日本台風災害に係る起債の元利償還の本格化による増などにより前年度と比較して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今後、公共施設の老朽化対策などに係る起債の元金償還を控えており、公債費の増加が見込まれる。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127000</xdr:rowOff>
    </xdr:to>
    <xdr:cxnSp macro="">
      <xdr:nvCxnSpPr>
        <xdr:cNvPr id="371" name="直線コネクタ 370"/>
        <xdr:cNvCxnSpPr/>
      </xdr:nvCxnSpPr>
      <xdr:spPr>
        <a:xfrm>
          <a:off x="3987800" y="1346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88900</xdr:rowOff>
    </xdr:to>
    <xdr:cxnSp macro="">
      <xdr:nvCxnSpPr>
        <xdr:cNvPr id="374" name="直線コネクタ 373"/>
        <xdr:cNvCxnSpPr/>
      </xdr:nvCxnSpPr>
      <xdr:spPr>
        <a:xfrm>
          <a:off x="3098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104139</xdr:rowOff>
    </xdr:to>
    <xdr:cxnSp macro="">
      <xdr:nvCxnSpPr>
        <xdr:cNvPr id="377" name="直線コネクタ 376"/>
        <xdr:cNvCxnSpPr/>
      </xdr:nvCxnSpPr>
      <xdr:spPr>
        <a:xfrm flipV="1">
          <a:off x="2209800" y="133858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111761</xdr:rowOff>
    </xdr:to>
    <xdr:cxnSp macro="">
      <xdr:nvCxnSpPr>
        <xdr:cNvPr id="380" name="直線コネクタ 379"/>
        <xdr:cNvCxnSpPr/>
      </xdr:nvCxnSpPr>
      <xdr:spPr>
        <a:xfrm flipV="1">
          <a:off x="1320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2" name="楕円 391"/>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3" name="テキスト ボックス 392"/>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4" name="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5" name="テキスト ボックス 39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6" name="楕円 395"/>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7" name="テキスト ボックス 396"/>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8" name="楕円 397"/>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9" name="テキスト ボックス 398"/>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公債費を除く経常収支比率は、ごみ処理施設建設に係る長野広域連合負担金の増などにより、前年度と比較して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ポイント増加しているが、類似団体の平均値と比較すると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今後、公共施設の長寿命化対策経費の増加が見込まれるため、施設の統廃合・複合化などを徹底し、事業の選択と集中など、経常的経費の抑制に努めていく。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111760</xdr:rowOff>
    </xdr:to>
    <xdr:cxnSp macro="">
      <xdr:nvCxnSpPr>
        <xdr:cNvPr id="432" name="直線コネクタ 431"/>
        <xdr:cNvCxnSpPr/>
      </xdr:nvCxnSpPr>
      <xdr:spPr>
        <a:xfrm>
          <a:off x="15671800" y="12745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157480</xdr:rowOff>
    </xdr:from>
    <xdr:to>
      <xdr:col>78</xdr:col>
      <xdr:colOff>69850</xdr:colOff>
      <xdr:row>74</xdr:row>
      <xdr:rowOff>58420</xdr:rowOff>
    </xdr:to>
    <xdr:cxnSp macro="">
      <xdr:nvCxnSpPr>
        <xdr:cNvPr id="435" name="直線コネクタ 434"/>
        <xdr:cNvCxnSpPr/>
      </xdr:nvCxnSpPr>
      <xdr:spPr>
        <a:xfrm>
          <a:off x="14782800" y="12501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157480</xdr:rowOff>
    </xdr:from>
    <xdr:to>
      <xdr:col>73</xdr:col>
      <xdr:colOff>180975</xdr:colOff>
      <xdr:row>74</xdr:row>
      <xdr:rowOff>43180</xdr:rowOff>
    </xdr:to>
    <xdr:cxnSp macro="">
      <xdr:nvCxnSpPr>
        <xdr:cNvPr id="438" name="直線コネクタ 437"/>
        <xdr:cNvCxnSpPr/>
      </xdr:nvCxnSpPr>
      <xdr:spPr>
        <a:xfrm flipV="1">
          <a:off x="13893800" y="125018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74</xdr:row>
      <xdr:rowOff>127000</xdr:rowOff>
    </xdr:to>
    <xdr:cxnSp macro="">
      <xdr:nvCxnSpPr>
        <xdr:cNvPr id="441" name="直線コネクタ 440"/>
        <xdr:cNvCxnSpPr/>
      </xdr:nvCxnSpPr>
      <xdr:spPr>
        <a:xfrm flipV="1">
          <a:off x="13004800" y="12730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60960</xdr:rowOff>
    </xdr:from>
    <xdr:to>
      <xdr:col>82</xdr:col>
      <xdr:colOff>158750</xdr:colOff>
      <xdr:row>74</xdr:row>
      <xdr:rowOff>162560</xdr:rowOff>
    </xdr:to>
    <xdr:sp macro="" textlink="">
      <xdr:nvSpPr>
        <xdr:cNvPr id="451" name="楕円 450"/>
        <xdr:cNvSpPr/>
      </xdr:nvSpPr>
      <xdr:spPr>
        <a:xfrm>
          <a:off x="16459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77487</xdr:rowOff>
    </xdr:from>
    <xdr:ext cx="762000" cy="259045"/>
    <xdr:sp macro="" textlink="">
      <xdr:nvSpPr>
        <xdr:cNvPr id="452" name="公債費以外該当値テキスト"/>
        <xdr:cNvSpPr txBox="1"/>
      </xdr:nvSpPr>
      <xdr:spPr>
        <a:xfrm>
          <a:off x="16598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53" name="楕円 452"/>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54" name="テキスト ボックス 453"/>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106680</xdr:rowOff>
    </xdr:from>
    <xdr:to>
      <xdr:col>74</xdr:col>
      <xdr:colOff>31750</xdr:colOff>
      <xdr:row>73</xdr:row>
      <xdr:rowOff>36830</xdr:rowOff>
    </xdr:to>
    <xdr:sp macro="" textlink="">
      <xdr:nvSpPr>
        <xdr:cNvPr id="455" name="楕円 454"/>
        <xdr:cNvSpPr/>
      </xdr:nvSpPr>
      <xdr:spPr>
        <a:xfrm>
          <a:off x="14732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47007</xdr:rowOff>
    </xdr:from>
    <xdr:ext cx="762000" cy="259045"/>
    <xdr:sp macro="" textlink="">
      <xdr:nvSpPr>
        <xdr:cNvPr id="456" name="テキスト ボックス 455"/>
        <xdr:cNvSpPr txBox="1"/>
      </xdr:nvSpPr>
      <xdr:spPr>
        <a:xfrm>
          <a:off x="14401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57" name="楕円 456"/>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58" name="テキスト ボックス 457"/>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9" name="楕円 458"/>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0" name="テキスト ボックス 459"/>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121437</xdr:rowOff>
    </xdr:from>
    <xdr:to>
      <xdr:col>29</xdr:col>
      <xdr:colOff>127000</xdr:colOff>
      <xdr:row>16</xdr:row>
      <xdr:rowOff>4089</xdr:rowOff>
    </xdr:to>
    <xdr:cxnSp macro="">
      <xdr:nvCxnSpPr>
        <xdr:cNvPr id="50" name="直線コネクタ 49"/>
        <xdr:cNvCxnSpPr/>
      </xdr:nvCxnSpPr>
      <xdr:spPr bwMode="auto">
        <a:xfrm flipV="1">
          <a:off x="5003800" y="2740812"/>
          <a:ext cx="647700" cy="54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46296</xdr:rowOff>
    </xdr:from>
    <xdr:ext cx="762000" cy="259045"/>
    <xdr:sp macro="" textlink="">
      <xdr:nvSpPr>
        <xdr:cNvPr id="51" name="人口1人当たり決算額の推移平均値テキスト130"/>
        <xdr:cNvSpPr txBox="1"/>
      </xdr:nvSpPr>
      <xdr:spPr>
        <a:xfrm>
          <a:off x="5740400" y="2837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4089</xdr:rowOff>
    </xdr:from>
    <xdr:to>
      <xdr:col>26</xdr:col>
      <xdr:colOff>50800</xdr:colOff>
      <xdr:row>16</xdr:row>
      <xdr:rowOff>66383</xdr:rowOff>
    </xdr:to>
    <xdr:cxnSp macro="">
      <xdr:nvCxnSpPr>
        <xdr:cNvPr id="53" name="直線コネクタ 52"/>
        <xdr:cNvCxnSpPr/>
      </xdr:nvCxnSpPr>
      <xdr:spPr bwMode="auto">
        <a:xfrm flipV="1">
          <a:off x="4305300" y="2794914"/>
          <a:ext cx="698500" cy="62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43895</xdr:rowOff>
    </xdr:from>
    <xdr:ext cx="736600" cy="259045"/>
    <xdr:sp macro="" textlink="">
      <xdr:nvSpPr>
        <xdr:cNvPr id="55" name="テキスト ボックス 54"/>
        <xdr:cNvSpPr txBox="1"/>
      </xdr:nvSpPr>
      <xdr:spPr>
        <a:xfrm>
          <a:off x="4622800" y="300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66383</xdr:rowOff>
    </xdr:from>
    <xdr:to>
      <xdr:col>22</xdr:col>
      <xdr:colOff>114300</xdr:colOff>
      <xdr:row>16</xdr:row>
      <xdr:rowOff>102235</xdr:rowOff>
    </xdr:to>
    <xdr:cxnSp macro="">
      <xdr:nvCxnSpPr>
        <xdr:cNvPr id="56" name="直線コネクタ 55"/>
        <xdr:cNvCxnSpPr/>
      </xdr:nvCxnSpPr>
      <xdr:spPr bwMode="auto">
        <a:xfrm flipV="1">
          <a:off x="3606800" y="2857208"/>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66641</xdr:rowOff>
    </xdr:from>
    <xdr:ext cx="762000" cy="259045"/>
    <xdr:sp macro="" textlink="">
      <xdr:nvSpPr>
        <xdr:cNvPr id="58" name="テキスト ボックス 57"/>
        <xdr:cNvSpPr txBox="1"/>
      </xdr:nvSpPr>
      <xdr:spPr>
        <a:xfrm>
          <a:off x="39243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102235</xdr:rowOff>
    </xdr:from>
    <xdr:to>
      <xdr:col>18</xdr:col>
      <xdr:colOff>177800</xdr:colOff>
      <xdr:row>16</xdr:row>
      <xdr:rowOff>156756</xdr:rowOff>
    </xdr:to>
    <xdr:cxnSp macro="">
      <xdr:nvCxnSpPr>
        <xdr:cNvPr id="59" name="直線コネクタ 58"/>
        <xdr:cNvCxnSpPr/>
      </xdr:nvCxnSpPr>
      <xdr:spPr bwMode="auto">
        <a:xfrm flipV="1">
          <a:off x="2908300" y="2893060"/>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91711</xdr:rowOff>
    </xdr:from>
    <xdr:ext cx="762000" cy="259045"/>
    <xdr:sp macro="" textlink="">
      <xdr:nvSpPr>
        <xdr:cNvPr id="61" name="テキスト ボックス 60"/>
        <xdr:cNvSpPr txBox="1"/>
      </xdr:nvSpPr>
      <xdr:spPr>
        <a:xfrm>
          <a:off x="32258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147870</xdr:rowOff>
    </xdr:from>
    <xdr:ext cx="762000" cy="259045"/>
    <xdr:sp macro="" textlink="">
      <xdr:nvSpPr>
        <xdr:cNvPr id="63" name="テキスト ボックス 62"/>
        <xdr:cNvSpPr txBox="1"/>
      </xdr:nvSpPr>
      <xdr:spPr>
        <a:xfrm>
          <a:off x="25273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70637</xdr:rowOff>
    </xdr:from>
    <xdr:to>
      <xdr:col>29</xdr:col>
      <xdr:colOff>177800</xdr:colOff>
      <xdr:row>16</xdr:row>
      <xdr:rowOff>787</xdr:rowOff>
    </xdr:to>
    <xdr:sp macro="" textlink="">
      <xdr:nvSpPr>
        <xdr:cNvPr id="69" name="楕円 68"/>
        <xdr:cNvSpPr/>
      </xdr:nvSpPr>
      <xdr:spPr bwMode="auto">
        <a:xfrm>
          <a:off x="5600700" y="2690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87164</xdr:rowOff>
    </xdr:from>
    <xdr:ext cx="762000" cy="259045"/>
    <xdr:sp macro="" textlink="">
      <xdr:nvSpPr>
        <xdr:cNvPr id="70" name="人口1人当たり決算額の推移該当値テキスト130"/>
        <xdr:cNvSpPr txBox="1"/>
      </xdr:nvSpPr>
      <xdr:spPr>
        <a:xfrm>
          <a:off x="5740400" y="253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124739</xdr:rowOff>
    </xdr:from>
    <xdr:to>
      <xdr:col>26</xdr:col>
      <xdr:colOff>101600</xdr:colOff>
      <xdr:row>16</xdr:row>
      <xdr:rowOff>54889</xdr:rowOff>
    </xdr:to>
    <xdr:sp macro="" textlink="">
      <xdr:nvSpPr>
        <xdr:cNvPr id="71" name="楕円 70"/>
        <xdr:cNvSpPr/>
      </xdr:nvSpPr>
      <xdr:spPr bwMode="auto">
        <a:xfrm>
          <a:off x="4953000" y="274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65066</xdr:rowOff>
    </xdr:from>
    <xdr:ext cx="736600" cy="259045"/>
    <xdr:sp macro="" textlink="">
      <xdr:nvSpPr>
        <xdr:cNvPr id="72" name="テキスト ボックス 71"/>
        <xdr:cNvSpPr txBox="1"/>
      </xdr:nvSpPr>
      <xdr:spPr>
        <a:xfrm>
          <a:off x="4622800" y="251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15583</xdr:rowOff>
    </xdr:from>
    <xdr:to>
      <xdr:col>22</xdr:col>
      <xdr:colOff>165100</xdr:colOff>
      <xdr:row>16</xdr:row>
      <xdr:rowOff>117183</xdr:rowOff>
    </xdr:to>
    <xdr:sp macro="" textlink="">
      <xdr:nvSpPr>
        <xdr:cNvPr id="73" name="楕円 72"/>
        <xdr:cNvSpPr/>
      </xdr:nvSpPr>
      <xdr:spPr bwMode="auto">
        <a:xfrm>
          <a:off x="4254500" y="280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127360</xdr:rowOff>
    </xdr:from>
    <xdr:ext cx="762000" cy="259045"/>
    <xdr:sp macro="" textlink="">
      <xdr:nvSpPr>
        <xdr:cNvPr id="74" name="テキスト ボックス 73"/>
        <xdr:cNvSpPr txBox="1"/>
      </xdr:nvSpPr>
      <xdr:spPr>
        <a:xfrm>
          <a:off x="3924300" y="25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51435</xdr:rowOff>
    </xdr:from>
    <xdr:to>
      <xdr:col>19</xdr:col>
      <xdr:colOff>38100</xdr:colOff>
      <xdr:row>16</xdr:row>
      <xdr:rowOff>153035</xdr:rowOff>
    </xdr:to>
    <xdr:sp macro="" textlink="">
      <xdr:nvSpPr>
        <xdr:cNvPr id="75" name="楕円 74"/>
        <xdr:cNvSpPr/>
      </xdr:nvSpPr>
      <xdr:spPr bwMode="auto">
        <a:xfrm>
          <a:off x="3556000" y="284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163212</xdr:rowOff>
    </xdr:from>
    <xdr:ext cx="762000" cy="259045"/>
    <xdr:sp macro="" textlink="">
      <xdr:nvSpPr>
        <xdr:cNvPr id="76" name="テキスト ボックス 75"/>
        <xdr:cNvSpPr txBox="1"/>
      </xdr:nvSpPr>
      <xdr:spPr>
        <a:xfrm>
          <a:off x="3225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105956</xdr:rowOff>
    </xdr:from>
    <xdr:to>
      <xdr:col>15</xdr:col>
      <xdr:colOff>101600</xdr:colOff>
      <xdr:row>17</xdr:row>
      <xdr:rowOff>36106</xdr:rowOff>
    </xdr:to>
    <xdr:sp macro="" textlink="">
      <xdr:nvSpPr>
        <xdr:cNvPr id="77" name="楕円 76"/>
        <xdr:cNvSpPr/>
      </xdr:nvSpPr>
      <xdr:spPr bwMode="auto">
        <a:xfrm>
          <a:off x="2857500" y="289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46283</xdr:rowOff>
    </xdr:from>
    <xdr:ext cx="762000" cy="259045"/>
    <xdr:sp macro="" textlink="">
      <xdr:nvSpPr>
        <xdr:cNvPr id="78" name="テキスト ボックス 77"/>
        <xdr:cNvSpPr txBox="1"/>
      </xdr:nvSpPr>
      <xdr:spPr>
        <a:xfrm>
          <a:off x="2527300" y="266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103836</xdr:rowOff>
    </xdr:from>
    <xdr:to>
      <xdr:col>29</xdr:col>
      <xdr:colOff>127000</xdr:colOff>
      <xdr:row>35</xdr:row>
      <xdr:rowOff>151650</xdr:rowOff>
    </xdr:to>
    <xdr:cxnSp macro="">
      <xdr:nvCxnSpPr>
        <xdr:cNvPr id="111" name="直線コネクタ 110"/>
        <xdr:cNvCxnSpPr/>
      </xdr:nvCxnSpPr>
      <xdr:spPr bwMode="auto">
        <a:xfrm flipV="1">
          <a:off x="5003800" y="6714186"/>
          <a:ext cx="647700" cy="47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88612</xdr:rowOff>
    </xdr:from>
    <xdr:ext cx="762000" cy="259045"/>
    <xdr:sp macro="" textlink="">
      <xdr:nvSpPr>
        <xdr:cNvPr id="112" name="人口1人当たり決算額の推移平均値テキスト445"/>
        <xdr:cNvSpPr txBox="1"/>
      </xdr:nvSpPr>
      <xdr:spPr>
        <a:xfrm>
          <a:off x="5740400" y="6698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151650</xdr:rowOff>
    </xdr:from>
    <xdr:to>
      <xdr:col>26</xdr:col>
      <xdr:colOff>50800</xdr:colOff>
      <xdr:row>35</xdr:row>
      <xdr:rowOff>192265</xdr:rowOff>
    </xdr:to>
    <xdr:cxnSp macro="">
      <xdr:nvCxnSpPr>
        <xdr:cNvPr id="114" name="直線コネクタ 113"/>
        <xdr:cNvCxnSpPr/>
      </xdr:nvCxnSpPr>
      <xdr:spPr bwMode="auto">
        <a:xfrm flipV="1">
          <a:off x="4305300" y="6762000"/>
          <a:ext cx="698500" cy="4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192265</xdr:rowOff>
    </xdr:from>
    <xdr:to>
      <xdr:col>22</xdr:col>
      <xdr:colOff>114300</xdr:colOff>
      <xdr:row>35</xdr:row>
      <xdr:rowOff>197980</xdr:rowOff>
    </xdr:to>
    <xdr:cxnSp macro="">
      <xdr:nvCxnSpPr>
        <xdr:cNvPr id="117" name="直線コネクタ 116"/>
        <xdr:cNvCxnSpPr/>
      </xdr:nvCxnSpPr>
      <xdr:spPr bwMode="auto">
        <a:xfrm flipV="1">
          <a:off x="3606800" y="6802615"/>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197980</xdr:rowOff>
    </xdr:from>
    <xdr:to>
      <xdr:col>18</xdr:col>
      <xdr:colOff>177800</xdr:colOff>
      <xdr:row>35</xdr:row>
      <xdr:rowOff>301727</xdr:rowOff>
    </xdr:to>
    <xdr:cxnSp macro="">
      <xdr:nvCxnSpPr>
        <xdr:cNvPr id="120" name="直線コネクタ 119"/>
        <xdr:cNvCxnSpPr/>
      </xdr:nvCxnSpPr>
      <xdr:spPr bwMode="auto">
        <a:xfrm flipV="1">
          <a:off x="2908300" y="6808330"/>
          <a:ext cx="698500" cy="10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53036</xdr:rowOff>
    </xdr:from>
    <xdr:to>
      <xdr:col>29</xdr:col>
      <xdr:colOff>177800</xdr:colOff>
      <xdr:row>35</xdr:row>
      <xdr:rowOff>154636</xdr:rowOff>
    </xdr:to>
    <xdr:sp macro="" textlink="">
      <xdr:nvSpPr>
        <xdr:cNvPr id="130" name="楕円 129"/>
        <xdr:cNvSpPr/>
      </xdr:nvSpPr>
      <xdr:spPr bwMode="auto">
        <a:xfrm>
          <a:off x="5600700" y="66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241013</xdr:rowOff>
    </xdr:from>
    <xdr:ext cx="762000" cy="259045"/>
    <xdr:sp macro="" textlink="">
      <xdr:nvSpPr>
        <xdr:cNvPr id="131" name="人口1人当たり決算額の推移該当値テキスト445"/>
        <xdr:cNvSpPr txBox="1"/>
      </xdr:nvSpPr>
      <xdr:spPr>
        <a:xfrm>
          <a:off x="5740400" y="6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100850</xdr:rowOff>
    </xdr:from>
    <xdr:to>
      <xdr:col>26</xdr:col>
      <xdr:colOff>101600</xdr:colOff>
      <xdr:row>35</xdr:row>
      <xdr:rowOff>202450</xdr:rowOff>
    </xdr:to>
    <xdr:sp macro="" textlink="">
      <xdr:nvSpPr>
        <xdr:cNvPr id="132" name="楕円 131"/>
        <xdr:cNvSpPr/>
      </xdr:nvSpPr>
      <xdr:spPr bwMode="auto">
        <a:xfrm>
          <a:off x="4953000" y="671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212627</xdr:rowOff>
    </xdr:from>
    <xdr:ext cx="736600" cy="259045"/>
    <xdr:sp macro="" textlink="">
      <xdr:nvSpPr>
        <xdr:cNvPr id="133" name="テキスト ボックス 132"/>
        <xdr:cNvSpPr txBox="1"/>
      </xdr:nvSpPr>
      <xdr:spPr>
        <a:xfrm>
          <a:off x="4622800" y="64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141465</xdr:rowOff>
    </xdr:from>
    <xdr:to>
      <xdr:col>22</xdr:col>
      <xdr:colOff>165100</xdr:colOff>
      <xdr:row>35</xdr:row>
      <xdr:rowOff>243065</xdr:rowOff>
    </xdr:to>
    <xdr:sp macro="" textlink="">
      <xdr:nvSpPr>
        <xdr:cNvPr id="134" name="楕円 133"/>
        <xdr:cNvSpPr/>
      </xdr:nvSpPr>
      <xdr:spPr bwMode="auto">
        <a:xfrm>
          <a:off x="4254500" y="675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227842</xdr:rowOff>
    </xdr:from>
    <xdr:ext cx="762000" cy="259045"/>
    <xdr:sp macro="" textlink="">
      <xdr:nvSpPr>
        <xdr:cNvPr id="135" name="テキスト ボックス 134"/>
        <xdr:cNvSpPr txBox="1"/>
      </xdr:nvSpPr>
      <xdr:spPr>
        <a:xfrm>
          <a:off x="3924300" y="68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147180</xdr:rowOff>
    </xdr:from>
    <xdr:to>
      <xdr:col>19</xdr:col>
      <xdr:colOff>38100</xdr:colOff>
      <xdr:row>35</xdr:row>
      <xdr:rowOff>248780</xdr:rowOff>
    </xdr:to>
    <xdr:sp macro="" textlink="">
      <xdr:nvSpPr>
        <xdr:cNvPr id="136" name="楕円 135"/>
        <xdr:cNvSpPr/>
      </xdr:nvSpPr>
      <xdr:spPr bwMode="auto">
        <a:xfrm>
          <a:off x="3556000" y="675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233557</xdr:rowOff>
    </xdr:from>
    <xdr:ext cx="762000" cy="259045"/>
    <xdr:sp macro="" textlink="">
      <xdr:nvSpPr>
        <xdr:cNvPr id="137" name="テキスト ボックス 136"/>
        <xdr:cNvSpPr txBox="1"/>
      </xdr:nvSpPr>
      <xdr:spPr>
        <a:xfrm>
          <a:off x="3225800" y="684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250927</xdr:rowOff>
    </xdr:from>
    <xdr:to>
      <xdr:col>15</xdr:col>
      <xdr:colOff>101600</xdr:colOff>
      <xdr:row>36</xdr:row>
      <xdr:rowOff>9627</xdr:rowOff>
    </xdr:to>
    <xdr:sp macro="" textlink="">
      <xdr:nvSpPr>
        <xdr:cNvPr id="138" name="楕円 137"/>
        <xdr:cNvSpPr/>
      </xdr:nvSpPr>
      <xdr:spPr bwMode="auto">
        <a:xfrm>
          <a:off x="2857500" y="6861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337304</xdr:rowOff>
    </xdr:from>
    <xdr:ext cx="762000" cy="259045"/>
    <xdr:sp macro="" textlink="">
      <xdr:nvSpPr>
        <xdr:cNvPr id="139" name="テキスト ボックス 138"/>
        <xdr:cNvSpPr txBox="1"/>
      </xdr:nvSpPr>
      <xdr:spPr>
        <a:xfrm>
          <a:off x="2527300" y="694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365,572
361,224
834.81
166,779,818
160,600,648
3,708,801
91,426,035
132,530,974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128003</xdr:rowOff>
    </xdr:from>
    <xdr:to>
      <xdr:col>24</xdr:col>
      <xdr:colOff>63500</xdr:colOff>
      <xdr:row>35</xdr:row>
      <xdr:rowOff>56756</xdr:rowOff>
    </xdr:to>
    <xdr:cxnSp macro="">
      <xdr:nvCxnSpPr>
        <xdr:cNvPr id="61" name="直線コネクタ 60"/>
        <xdr:cNvCxnSpPr/>
      </xdr:nvCxnSpPr>
      <xdr:spPr>
        <a:xfrm>
          <a:off x="3797300" y="5957303"/>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128003</xdr:rowOff>
    </xdr:from>
    <xdr:to>
      <xdr:col>19</xdr:col>
      <xdr:colOff>177800</xdr:colOff>
      <xdr:row>35</xdr:row>
      <xdr:rowOff>31229</xdr:rowOff>
    </xdr:to>
    <xdr:cxnSp macro="">
      <xdr:nvCxnSpPr>
        <xdr:cNvPr id="64" name="直線コネクタ 63"/>
        <xdr:cNvCxnSpPr/>
      </xdr:nvCxnSpPr>
      <xdr:spPr>
        <a:xfrm flipV="1">
          <a:off x="2908300" y="5957303"/>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31229</xdr:rowOff>
    </xdr:from>
    <xdr:to>
      <xdr:col>15</xdr:col>
      <xdr:colOff>50800</xdr:colOff>
      <xdr:row>35</xdr:row>
      <xdr:rowOff>113792</xdr:rowOff>
    </xdr:to>
    <xdr:cxnSp macro="">
      <xdr:nvCxnSpPr>
        <xdr:cNvPr id="67" name="直線コネクタ 66"/>
        <xdr:cNvCxnSpPr/>
      </xdr:nvCxnSpPr>
      <xdr:spPr>
        <a:xfrm flipV="1">
          <a:off x="2019300" y="6031979"/>
          <a:ext cx="889000" cy="8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107599</xdr:rowOff>
    </xdr:from>
    <xdr:ext cx="534377" cy="259045"/>
    <xdr:sp macro="" textlink="">
      <xdr:nvSpPr>
        <xdr:cNvPr id="69" name="テキスト ボックス 68"/>
        <xdr:cNvSpPr txBox="1"/>
      </xdr:nvSpPr>
      <xdr:spPr>
        <a:xfrm>
          <a:off x="2641111" y="62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113792</xdr:rowOff>
    </xdr:from>
    <xdr:to>
      <xdr:col>10</xdr:col>
      <xdr:colOff>114300</xdr:colOff>
      <xdr:row>36</xdr:row>
      <xdr:rowOff>62090</xdr:rowOff>
    </xdr:to>
    <xdr:cxnSp macro="">
      <xdr:nvCxnSpPr>
        <xdr:cNvPr id="70" name="直線コネクタ 69"/>
        <xdr:cNvCxnSpPr/>
      </xdr:nvCxnSpPr>
      <xdr:spPr>
        <a:xfrm flipV="1">
          <a:off x="1130300" y="6114542"/>
          <a:ext cx="889000" cy="11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133430</xdr:rowOff>
    </xdr:from>
    <xdr:ext cx="534377" cy="259045"/>
    <xdr:sp macro="" textlink="">
      <xdr:nvSpPr>
        <xdr:cNvPr id="72" name="テキスト ボックス 71"/>
        <xdr:cNvSpPr txBox="1"/>
      </xdr:nvSpPr>
      <xdr:spPr>
        <a:xfrm>
          <a:off x="1752111" y="63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121696</xdr:rowOff>
    </xdr:from>
    <xdr:ext cx="534377" cy="259045"/>
    <xdr:sp macro="" textlink="">
      <xdr:nvSpPr>
        <xdr:cNvPr id="74" name="テキスト ボックス 73"/>
        <xdr:cNvSpPr txBox="1"/>
      </xdr:nvSpPr>
      <xdr:spPr>
        <a:xfrm>
          <a:off x="863111" y="6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5956</xdr:rowOff>
    </xdr:from>
    <xdr:to>
      <xdr:col>24</xdr:col>
      <xdr:colOff>114300</xdr:colOff>
      <xdr:row>35</xdr:row>
      <xdr:rowOff>107556</xdr:rowOff>
    </xdr:to>
    <xdr:sp macro="" textlink="">
      <xdr:nvSpPr>
        <xdr:cNvPr id="80" name="楕円 79"/>
        <xdr:cNvSpPr/>
      </xdr:nvSpPr>
      <xdr:spPr>
        <a:xfrm>
          <a:off x="4584700" y="60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28833</xdr:rowOff>
    </xdr:from>
    <xdr:ext cx="534377" cy="259045"/>
    <xdr:sp macro="" textlink="">
      <xdr:nvSpPr>
        <xdr:cNvPr id="81" name="人件費該当値テキスト"/>
        <xdr:cNvSpPr txBox="1"/>
      </xdr:nvSpPr>
      <xdr:spPr>
        <a:xfrm>
          <a:off x="4686300" y="58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77203</xdr:rowOff>
    </xdr:from>
    <xdr:to>
      <xdr:col>20</xdr:col>
      <xdr:colOff>38100</xdr:colOff>
      <xdr:row>35</xdr:row>
      <xdr:rowOff>7353</xdr:rowOff>
    </xdr:to>
    <xdr:sp macro="" textlink="">
      <xdr:nvSpPr>
        <xdr:cNvPr id="82" name="楕円 81"/>
        <xdr:cNvSpPr/>
      </xdr:nvSpPr>
      <xdr:spPr>
        <a:xfrm>
          <a:off x="3746500" y="590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23880</xdr:rowOff>
    </xdr:from>
    <xdr:ext cx="534377" cy="259045"/>
    <xdr:sp macro="" textlink="">
      <xdr:nvSpPr>
        <xdr:cNvPr id="83" name="テキスト ボックス 82"/>
        <xdr:cNvSpPr txBox="1"/>
      </xdr:nvSpPr>
      <xdr:spPr>
        <a:xfrm>
          <a:off x="3530111" y="568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151879</xdr:rowOff>
    </xdr:from>
    <xdr:to>
      <xdr:col>15</xdr:col>
      <xdr:colOff>101600</xdr:colOff>
      <xdr:row>35</xdr:row>
      <xdr:rowOff>82029</xdr:rowOff>
    </xdr:to>
    <xdr:sp macro="" textlink="">
      <xdr:nvSpPr>
        <xdr:cNvPr id="84" name="楕円 83"/>
        <xdr:cNvSpPr/>
      </xdr:nvSpPr>
      <xdr:spPr>
        <a:xfrm>
          <a:off x="2857500" y="59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98556</xdr:rowOff>
    </xdr:from>
    <xdr:ext cx="534377" cy="259045"/>
    <xdr:sp macro="" textlink="">
      <xdr:nvSpPr>
        <xdr:cNvPr id="85" name="テキスト ボックス 84"/>
        <xdr:cNvSpPr txBox="1"/>
      </xdr:nvSpPr>
      <xdr:spPr>
        <a:xfrm>
          <a:off x="2641111" y="575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62992</xdr:rowOff>
    </xdr:from>
    <xdr:to>
      <xdr:col>10</xdr:col>
      <xdr:colOff>165100</xdr:colOff>
      <xdr:row>35</xdr:row>
      <xdr:rowOff>164592</xdr:rowOff>
    </xdr:to>
    <xdr:sp macro="" textlink="">
      <xdr:nvSpPr>
        <xdr:cNvPr id="86" name="楕円 85"/>
        <xdr:cNvSpPr/>
      </xdr:nvSpPr>
      <xdr:spPr>
        <a:xfrm>
          <a:off x="1968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9669</xdr:rowOff>
    </xdr:from>
    <xdr:ext cx="534377" cy="259045"/>
    <xdr:sp macro="" textlink="">
      <xdr:nvSpPr>
        <xdr:cNvPr id="87" name="テキスト ボックス 86"/>
        <xdr:cNvSpPr txBox="1"/>
      </xdr:nvSpPr>
      <xdr:spPr>
        <a:xfrm>
          <a:off x="1752111" y="583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11290</xdr:rowOff>
    </xdr:from>
    <xdr:to>
      <xdr:col>6</xdr:col>
      <xdr:colOff>38100</xdr:colOff>
      <xdr:row>36</xdr:row>
      <xdr:rowOff>112890</xdr:rowOff>
    </xdr:to>
    <xdr:sp macro="" textlink="">
      <xdr:nvSpPr>
        <xdr:cNvPr id="88" name="楕円 87"/>
        <xdr:cNvSpPr/>
      </xdr:nvSpPr>
      <xdr:spPr>
        <a:xfrm>
          <a:off x="1079500" y="61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129417</xdr:rowOff>
    </xdr:from>
    <xdr:ext cx="534377" cy="259045"/>
    <xdr:sp macro="" textlink="">
      <xdr:nvSpPr>
        <xdr:cNvPr id="89" name="テキスト ボックス 88"/>
        <xdr:cNvSpPr txBox="1"/>
      </xdr:nvSpPr>
      <xdr:spPr>
        <a:xfrm>
          <a:off x="863111" y="595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57828</xdr:rowOff>
    </xdr:from>
    <xdr:to>
      <xdr:col>24</xdr:col>
      <xdr:colOff>63500</xdr:colOff>
      <xdr:row>55</xdr:row>
      <xdr:rowOff>131764</xdr:rowOff>
    </xdr:to>
    <xdr:cxnSp macro="">
      <xdr:nvCxnSpPr>
        <xdr:cNvPr id="121" name="直線コネクタ 120"/>
        <xdr:cNvCxnSpPr/>
      </xdr:nvCxnSpPr>
      <xdr:spPr>
        <a:xfrm>
          <a:off x="3797300" y="9487578"/>
          <a:ext cx="838200" cy="7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67985</xdr:rowOff>
    </xdr:from>
    <xdr:to>
      <xdr:col>19</xdr:col>
      <xdr:colOff>177800</xdr:colOff>
      <xdr:row>55</xdr:row>
      <xdr:rowOff>57828</xdr:rowOff>
    </xdr:to>
    <xdr:cxnSp macro="">
      <xdr:nvCxnSpPr>
        <xdr:cNvPr id="124" name="直線コネクタ 123"/>
        <xdr:cNvCxnSpPr/>
      </xdr:nvCxnSpPr>
      <xdr:spPr>
        <a:xfrm>
          <a:off x="2908300" y="9326285"/>
          <a:ext cx="889000" cy="16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67985</xdr:rowOff>
    </xdr:from>
    <xdr:to>
      <xdr:col>15</xdr:col>
      <xdr:colOff>50800</xdr:colOff>
      <xdr:row>54</xdr:row>
      <xdr:rowOff>70826</xdr:rowOff>
    </xdr:to>
    <xdr:cxnSp macro="">
      <xdr:nvCxnSpPr>
        <xdr:cNvPr id="127" name="直線コネクタ 126"/>
        <xdr:cNvCxnSpPr/>
      </xdr:nvCxnSpPr>
      <xdr:spPr>
        <a:xfrm flipV="1">
          <a:off x="2019300" y="9326285"/>
          <a:ext cx="8890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112459</xdr:rowOff>
    </xdr:from>
    <xdr:ext cx="534377" cy="259045"/>
    <xdr:sp macro="" textlink="">
      <xdr:nvSpPr>
        <xdr:cNvPr id="129" name="テキスト ボックス 128"/>
        <xdr:cNvSpPr txBox="1"/>
      </xdr:nvSpPr>
      <xdr:spPr>
        <a:xfrm>
          <a:off x="2641111" y="95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158510</xdr:rowOff>
    </xdr:from>
    <xdr:to>
      <xdr:col>10</xdr:col>
      <xdr:colOff>114300</xdr:colOff>
      <xdr:row>54</xdr:row>
      <xdr:rowOff>70826</xdr:rowOff>
    </xdr:to>
    <xdr:cxnSp macro="">
      <xdr:nvCxnSpPr>
        <xdr:cNvPr id="130" name="直線コネクタ 129"/>
        <xdr:cNvCxnSpPr/>
      </xdr:nvCxnSpPr>
      <xdr:spPr>
        <a:xfrm>
          <a:off x="1130300" y="9245360"/>
          <a:ext cx="889000" cy="8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2666</xdr:rowOff>
    </xdr:from>
    <xdr:ext cx="534377" cy="259045"/>
    <xdr:sp macro="" textlink="">
      <xdr:nvSpPr>
        <xdr:cNvPr id="132" name="テキスト ボックス 131"/>
        <xdr:cNvSpPr txBox="1"/>
      </xdr:nvSpPr>
      <xdr:spPr>
        <a:xfrm>
          <a:off x="1752111" y="977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80964</xdr:rowOff>
    </xdr:from>
    <xdr:to>
      <xdr:col>24</xdr:col>
      <xdr:colOff>114300</xdr:colOff>
      <xdr:row>56</xdr:row>
      <xdr:rowOff>11114</xdr:rowOff>
    </xdr:to>
    <xdr:sp macro="" textlink="">
      <xdr:nvSpPr>
        <xdr:cNvPr id="140" name="楕円 139"/>
        <xdr:cNvSpPr/>
      </xdr:nvSpPr>
      <xdr:spPr>
        <a:xfrm>
          <a:off x="4584700" y="95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59391</xdr:rowOff>
    </xdr:from>
    <xdr:ext cx="534377" cy="259045"/>
    <xdr:sp macro="" textlink="">
      <xdr:nvSpPr>
        <xdr:cNvPr id="141" name="物件費該当値テキスト"/>
        <xdr:cNvSpPr txBox="1"/>
      </xdr:nvSpPr>
      <xdr:spPr>
        <a:xfrm>
          <a:off x="4686300" y="9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7028</xdr:rowOff>
    </xdr:from>
    <xdr:to>
      <xdr:col>20</xdr:col>
      <xdr:colOff>38100</xdr:colOff>
      <xdr:row>55</xdr:row>
      <xdr:rowOff>108628</xdr:rowOff>
    </xdr:to>
    <xdr:sp macro="" textlink="">
      <xdr:nvSpPr>
        <xdr:cNvPr id="142" name="楕円 141"/>
        <xdr:cNvSpPr/>
      </xdr:nvSpPr>
      <xdr:spPr>
        <a:xfrm>
          <a:off x="3746500" y="943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99755</xdr:rowOff>
    </xdr:from>
    <xdr:ext cx="534377" cy="259045"/>
    <xdr:sp macro="" textlink="">
      <xdr:nvSpPr>
        <xdr:cNvPr id="143" name="テキスト ボックス 142"/>
        <xdr:cNvSpPr txBox="1"/>
      </xdr:nvSpPr>
      <xdr:spPr>
        <a:xfrm>
          <a:off x="3530111" y="952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17185</xdr:rowOff>
    </xdr:from>
    <xdr:to>
      <xdr:col>15</xdr:col>
      <xdr:colOff>101600</xdr:colOff>
      <xdr:row>54</xdr:row>
      <xdr:rowOff>118785</xdr:rowOff>
    </xdr:to>
    <xdr:sp macro="" textlink="">
      <xdr:nvSpPr>
        <xdr:cNvPr id="144" name="楕円 143"/>
        <xdr:cNvSpPr/>
      </xdr:nvSpPr>
      <xdr:spPr>
        <a:xfrm>
          <a:off x="2857500" y="927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135312</xdr:rowOff>
    </xdr:from>
    <xdr:ext cx="534377" cy="259045"/>
    <xdr:sp macro="" textlink="">
      <xdr:nvSpPr>
        <xdr:cNvPr id="145" name="テキスト ボックス 144"/>
        <xdr:cNvSpPr txBox="1"/>
      </xdr:nvSpPr>
      <xdr:spPr>
        <a:xfrm>
          <a:off x="2641111" y="905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20026</xdr:rowOff>
    </xdr:from>
    <xdr:to>
      <xdr:col>10</xdr:col>
      <xdr:colOff>165100</xdr:colOff>
      <xdr:row>54</xdr:row>
      <xdr:rowOff>121626</xdr:rowOff>
    </xdr:to>
    <xdr:sp macro="" textlink="">
      <xdr:nvSpPr>
        <xdr:cNvPr id="146" name="楕円 145"/>
        <xdr:cNvSpPr/>
      </xdr:nvSpPr>
      <xdr:spPr>
        <a:xfrm>
          <a:off x="1968500" y="92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138153</xdr:rowOff>
    </xdr:from>
    <xdr:ext cx="534377" cy="259045"/>
    <xdr:sp macro="" textlink="">
      <xdr:nvSpPr>
        <xdr:cNvPr id="147" name="テキスト ボックス 146"/>
        <xdr:cNvSpPr txBox="1"/>
      </xdr:nvSpPr>
      <xdr:spPr>
        <a:xfrm>
          <a:off x="1752111" y="90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107710</xdr:rowOff>
    </xdr:from>
    <xdr:to>
      <xdr:col>6</xdr:col>
      <xdr:colOff>38100</xdr:colOff>
      <xdr:row>54</xdr:row>
      <xdr:rowOff>37860</xdr:rowOff>
    </xdr:to>
    <xdr:sp macro="" textlink="">
      <xdr:nvSpPr>
        <xdr:cNvPr id="148" name="楕円 147"/>
        <xdr:cNvSpPr/>
      </xdr:nvSpPr>
      <xdr:spPr>
        <a:xfrm>
          <a:off x="1079500" y="919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54387</xdr:rowOff>
    </xdr:from>
    <xdr:ext cx="534377" cy="259045"/>
    <xdr:sp macro="" textlink="">
      <xdr:nvSpPr>
        <xdr:cNvPr id="149" name="テキスト ボックス 148"/>
        <xdr:cNvSpPr txBox="1"/>
      </xdr:nvSpPr>
      <xdr:spPr>
        <a:xfrm>
          <a:off x="863111" y="89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103124</xdr:rowOff>
    </xdr:from>
    <xdr:to>
      <xdr:col>24</xdr:col>
      <xdr:colOff>63500</xdr:colOff>
      <xdr:row>76</xdr:row>
      <xdr:rowOff>6472</xdr:rowOff>
    </xdr:to>
    <xdr:cxnSp macro="">
      <xdr:nvCxnSpPr>
        <xdr:cNvPr id="176" name="直線コネクタ 175"/>
        <xdr:cNvCxnSpPr/>
      </xdr:nvCxnSpPr>
      <xdr:spPr>
        <a:xfrm flipV="1">
          <a:off x="3797300" y="12961874"/>
          <a:ext cx="838200" cy="7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152044</xdr:rowOff>
    </xdr:from>
    <xdr:to>
      <xdr:col>19</xdr:col>
      <xdr:colOff>177800</xdr:colOff>
      <xdr:row>76</xdr:row>
      <xdr:rowOff>6472</xdr:rowOff>
    </xdr:to>
    <xdr:cxnSp macro="">
      <xdr:nvCxnSpPr>
        <xdr:cNvPr id="179" name="直線コネクタ 178"/>
        <xdr:cNvCxnSpPr/>
      </xdr:nvCxnSpPr>
      <xdr:spPr>
        <a:xfrm>
          <a:off x="2908300" y="12839344"/>
          <a:ext cx="889000" cy="19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152044</xdr:rowOff>
    </xdr:from>
    <xdr:to>
      <xdr:col>15</xdr:col>
      <xdr:colOff>50800</xdr:colOff>
      <xdr:row>75</xdr:row>
      <xdr:rowOff>163018</xdr:rowOff>
    </xdr:to>
    <xdr:cxnSp macro="">
      <xdr:nvCxnSpPr>
        <xdr:cNvPr id="182" name="直線コネクタ 181"/>
        <xdr:cNvCxnSpPr/>
      </xdr:nvCxnSpPr>
      <xdr:spPr>
        <a:xfrm flipV="1">
          <a:off x="2019300" y="12839344"/>
          <a:ext cx="889000" cy="18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163018</xdr:rowOff>
    </xdr:from>
    <xdr:to>
      <xdr:col>10</xdr:col>
      <xdr:colOff>114300</xdr:colOff>
      <xdr:row>76</xdr:row>
      <xdr:rowOff>72034</xdr:rowOff>
    </xdr:to>
    <xdr:cxnSp macro="">
      <xdr:nvCxnSpPr>
        <xdr:cNvPr id="185" name="直線コネクタ 184"/>
        <xdr:cNvCxnSpPr/>
      </xdr:nvCxnSpPr>
      <xdr:spPr>
        <a:xfrm flipV="1">
          <a:off x="1130300" y="13021768"/>
          <a:ext cx="889000" cy="8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52324</xdr:rowOff>
    </xdr:from>
    <xdr:to>
      <xdr:col>24</xdr:col>
      <xdr:colOff>114300</xdr:colOff>
      <xdr:row>75</xdr:row>
      <xdr:rowOff>153924</xdr:rowOff>
    </xdr:to>
    <xdr:sp macro="" textlink="">
      <xdr:nvSpPr>
        <xdr:cNvPr id="195" name="楕円 194"/>
        <xdr:cNvSpPr/>
      </xdr:nvSpPr>
      <xdr:spPr>
        <a:xfrm>
          <a:off x="4584700" y="129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75201</xdr:rowOff>
    </xdr:from>
    <xdr:ext cx="469744" cy="259045"/>
    <xdr:sp macro="" textlink="">
      <xdr:nvSpPr>
        <xdr:cNvPr id="196" name="維持補修費該当値テキスト"/>
        <xdr:cNvSpPr txBox="1"/>
      </xdr:nvSpPr>
      <xdr:spPr>
        <a:xfrm>
          <a:off x="4686300" y="127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127122</xdr:rowOff>
    </xdr:from>
    <xdr:to>
      <xdr:col>20</xdr:col>
      <xdr:colOff>38100</xdr:colOff>
      <xdr:row>76</xdr:row>
      <xdr:rowOff>57271</xdr:rowOff>
    </xdr:to>
    <xdr:sp macro="" textlink="">
      <xdr:nvSpPr>
        <xdr:cNvPr id="197" name="楕円 196"/>
        <xdr:cNvSpPr/>
      </xdr:nvSpPr>
      <xdr:spPr>
        <a:xfrm>
          <a:off x="3746500" y="129858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73799</xdr:rowOff>
    </xdr:from>
    <xdr:ext cx="469744" cy="259045"/>
    <xdr:sp macro="" textlink="">
      <xdr:nvSpPr>
        <xdr:cNvPr id="198" name="テキスト ボックス 197"/>
        <xdr:cNvSpPr txBox="1"/>
      </xdr:nvSpPr>
      <xdr:spPr>
        <a:xfrm>
          <a:off x="3562428" y="1276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101244</xdr:rowOff>
    </xdr:from>
    <xdr:to>
      <xdr:col>15</xdr:col>
      <xdr:colOff>101600</xdr:colOff>
      <xdr:row>75</xdr:row>
      <xdr:rowOff>31394</xdr:rowOff>
    </xdr:to>
    <xdr:sp macro="" textlink="">
      <xdr:nvSpPr>
        <xdr:cNvPr id="199" name="楕円 198"/>
        <xdr:cNvSpPr/>
      </xdr:nvSpPr>
      <xdr:spPr>
        <a:xfrm>
          <a:off x="2857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47921</xdr:rowOff>
    </xdr:from>
    <xdr:ext cx="469744" cy="259045"/>
    <xdr:sp macro="" textlink="">
      <xdr:nvSpPr>
        <xdr:cNvPr id="200" name="テキスト ボックス 199"/>
        <xdr:cNvSpPr txBox="1"/>
      </xdr:nvSpPr>
      <xdr:spPr>
        <a:xfrm>
          <a:off x="2673428" y="1256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112217</xdr:rowOff>
    </xdr:from>
    <xdr:to>
      <xdr:col>10</xdr:col>
      <xdr:colOff>165100</xdr:colOff>
      <xdr:row>76</xdr:row>
      <xdr:rowOff>42366</xdr:rowOff>
    </xdr:to>
    <xdr:sp macro="" textlink="">
      <xdr:nvSpPr>
        <xdr:cNvPr id="201" name="楕円 200"/>
        <xdr:cNvSpPr/>
      </xdr:nvSpPr>
      <xdr:spPr>
        <a:xfrm>
          <a:off x="1968500" y="129709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58894</xdr:rowOff>
    </xdr:from>
    <xdr:ext cx="469744" cy="259045"/>
    <xdr:sp macro="" textlink="">
      <xdr:nvSpPr>
        <xdr:cNvPr id="202" name="テキスト ボックス 201"/>
        <xdr:cNvSpPr txBox="1"/>
      </xdr:nvSpPr>
      <xdr:spPr>
        <a:xfrm>
          <a:off x="1784428" y="1274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21234</xdr:rowOff>
    </xdr:from>
    <xdr:to>
      <xdr:col>6</xdr:col>
      <xdr:colOff>38100</xdr:colOff>
      <xdr:row>76</xdr:row>
      <xdr:rowOff>122834</xdr:rowOff>
    </xdr:to>
    <xdr:sp macro="" textlink="">
      <xdr:nvSpPr>
        <xdr:cNvPr id="203" name="楕円 202"/>
        <xdr:cNvSpPr/>
      </xdr:nvSpPr>
      <xdr:spPr>
        <a:xfrm>
          <a:off x="1079500" y="130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139361</xdr:rowOff>
    </xdr:from>
    <xdr:ext cx="469744" cy="259045"/>
    <xdr:sp macro="" textlink="">
      <xdr:nvSpPr>
        <xdr:cNvPr id="204" name="テキスト ボックス 203"/>
        <xdr:cNvSpPr txBox="1"/>
      </xdr:nvSpPr>
      <xdr:spPr>
        <a:xfrm>
          <a:off x="895428" y="1282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112306</xdr:rowOff>
    </xdr:from>
    <xdr:to>
      <xdr:col>24</xdr:col>
      <xdr:colOff>62865</xdr:colOff>
      <xdr:row>97</xdr:row>
      <xdr:rowOff>161103</xdr:rowOff>
    </xdr:to>
    <xdr:cxnSp macro="">
      <xdr:nvCxnSpPr>
        <xdr:cNvPr id="233" name="直線コネクタ 232"/>
        <xdr:cNvCxnSpPr/>
      </xdr:nvCxnSpPr>
      <xdr:spPr>
        <a:xfrm flipV="1">
          <a:off x="4633595" y="15542806"/>
          <a:ext cx="1270" cy="124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164930</xdr:rowOff>
    </xdr:from>
    <xdr:ext cx="534377" cy="259045"/>
    <xdr:sp macro="" textlink="">
      <xdr:nvSpPr>
        <xdr:cNvPr id="234" name="扶助費最小値テキスト"/>
        <xdr:cNvSpPr txBox="1"/>
      </xdr:nvSpPr>
      <xdr:spPr>
        <a:xfrm>
          <a:off x="4686300"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161103</xdr:rowOff>
    </xdr:from>
    <xdr:to>
      <xdr:col>24</xdr:col>
      <xdr:colOff>152400</xdr:colOff>
      <xdr:row>97</xdr:row>
      <xdr:rowOff>161103</xdr:rowOff>
    </xdr:to>
    <xdr:cxnSp macro="">
      <xdr:nvCxnSpPr>
        <xdr:cNvPr id="235" name="直線コネクタ 234"/>
        <xdr:cNvCxnSpPr/>
      </xdr:nvCxnSpPr>
      <xdr:spPr>
        <a:xfrm>
          <a:off x="4546600" y="16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58983</xdr:rowOff>
    </xdr:from>
    <xdr:ext cx="599010" cy="259045"/>
    <xdr:sp macro="" textlink="">
      <xdr:nvSpPr>
        <xdr:cNvPr id="236" name="扶助費最大値テキスト"/>
        <xdr:cNvSpPr txBox="1"/>
      </xdr:nvSpPr>
      <xdr:spPr>
        <a:xfrm>
          <a:off x="4686300" y="15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112306</xdr:rowOff>
    </xdr:from>
    <xdr:to>
      <xdr:col>24</xdr:col>
      <xdr:colOff>152400</xdr:colOff>
      <xdr:row>90</xdr:row>
      <xdr:rowOff>112306</xdr:rowOff>
    </xdr:to>
    <xdr:cxnSp macro="">
      <xdr:nvCxnSpPr>
        <xdr:cNvPr id="237" name="直線コネクタ 236"/>
        <xdr:cNvCxnSpPr/>
      </xdr:nvCxnSpPr>
      <xdr:spPr>
        <a:xfrm>
          <a:off x="4546600" y="1554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102809</xdr:rowOff>
    </xdr:from>
    <xdr:to>
      <xdr:col>24</xdr:col>
      <xdr:colOff>63500</xdr:colOff>
      <xdr:row>98</xdr:row>
      <xdr:rowOff>330</xdr:rowOff>
    </xdr:to>
    <xdr:cxnSp macro="">
      <xdr:nvCxnSpPr>
        <xdr:cNvPr id="238" name="直線コネクタ 237"/>
        <xdr:cNvCxnSpPr/>
      </xdr:nvCxnSpPr>
      <xdr:spPr>
        <a:xfrm flipV="1">
          <a:off x="3797300" y="16733459"/>
          <a:ext cx="838200" cy="6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24367</xdr:rowOff>
    </xdr:from>
    <xdr:ext cx="599010" cy="259045"/>
    <xdr:sp macro="" textlink="">
      <xdr:nvSpPr>
        <xdr:cNvPr id="239" name="扶助費平均値テキスト"/>
        <xdr:cNvSpPr txBox="1"/>
      </xdr:nvSpPr>
      <xdr:spPr>
        <a:xfrm>
          <a:off x="4686300" y="16140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xdr:rowOff>
    </xdr:from>
    <xdr:to>
      <xdr:col>24</xdr:col>
      <xdr:colOff>114300</xdr:colOff>
      <xdr:row>95</xdr:row>
      <xdr:rowOff>103090</xdr:rowOff>
    </xdr:to>
    <xdr:sp macro="" textlink="">
      <xdr:nvSpPr>
        <xdr:cNvPr id="240" name="フローチャート: 判断 239"/>
        <xdr:cNvSpPr/>
      </xdr:nvSpPr>
      <xdr:spPr>
        <a:xfrm>
          <a:off x="4584700" y="1628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49727</xdr:rowOff>
    </xdr:from>
    <xdr:to>
      <xdr:col>19</xdr:col>
      <xdr:colOff>177800</xdr:colOff>
      <xdr:row>98</xdr:row>
      <xdr:rowOff>330</xdr:rowOff>
    </xdr:to>
    <xdr:cxnSp macro="">
      <xdr:nvCxnSpPr>
        <xdr:cNvPr id="241" name="直線コネクタ 240"/>
        <xdr:cNvCxnSpPr/>
      </xdr:nvCxnSpPr>
      <xdr:spPr>
        <a:xfrm>
          <a:off x="2908300" y="16680377"/>
          <a:ext cx="8890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76279</xdr:rowOff>
    </xdr:from>
    <xdr:to>
      <xdr:col>20</xdr:col>
      <xdr:colOff>38100</xdr:colOff>
      <xdr:row>96</xdr:row>
      <xdr:rowOff>6429</xdr:rowOff>
    </xdr:to>
    <xdr:sp macro="" textlink="">
      <xdr:nvSpPr>
        <xdr:cNvPr id="242" name="フローチャート: 判断 241"/>
        <xdr:cNvSpPr/>
      </xdr:nvSpPr>
      <xdr:spPr>
        <a:xfrm>
          <a:off x="37465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22956</xdr:rowOff>
    </xdr:from>
    <xdr:ext cx="599010" cy="259045"/>
    <xdr:sp macro="" textlink="">
      <xdr:nvSpPr>
        <xdr:cNvPr id="243" name="テキスト ボックス 242"/>
        <xdr:cNvSpPr txBox="1"/>
      </xdr:nvSpPr>
      <xdr:spPr>
        <a:xfrm>
          <a:off x="3497795" y="161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49727</xdr:rowOff>
    </xdr:from>
    <xdr:to>
      <xdr:col>15</xdr:col>
      <xdr:colOff>50800</xdr:colOff>
      <xdr:row>98</xdr:row>
      <xdr:rowOff>108783</xdr:rowOff>
    </xdr:to>
    <xdr:cxnSp macro="">
      <xdr:nvCxnSpPr>
        <xdr:cNvPr id="244" name="直線コネクタ 243"/>
        <xdr:cNvCxnSpPr/>
      </xdr:nvCxnSpPr>
      <xdr:spPr>
        <a:xfrm flipV="1">
          <a:off x="2019300" y="16680377"/>
          <a:ext cx="889000" cy="23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152612</xdr:rowOff>
    </xdr:from>
    <xdr:to>
      <xdr:col>15</xdr:col>
      <xdr:colOff>101600</xdr:colOff>
      <xdr:row>95</xdr:row>
      <xdr:rowOff>82762</xdr:rowOff>
    </xdr:to>
    <xdr:sp macro="" textlink="">
      <xdr:nvSpPr>
        <xdr:cNvPr id="245" name="フローチャート: 判断 244"/>
        <xdr:cNvSpPr/>
      </xdr:nvSpPr>
      <xdr:spPr>
        <a:xfrm>
          <a:off x="2857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99289</xdr:rowOff>
    </xdr:from>
    <xdr:ext cx="599010" cy="259045"/>
    <xdr:sp macro="" textlink="">
      <xdr:nvSpPr>
        <xdr:cNvPr id="246" name="テキスト ボックス 245"/>
        <xdr:cNvSpPr txBox="1"/>
      </xdr:nvSpPr>
      <xdr:spPr>
        <a:xfrm>
          <a:off x="2608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108783</xdr:rowOff>
    </xdr:from>
    <xdr:to>
      <xdr:col>10</xdr:col>
      <xdr:colOff>114300</xdr:colOff>
      <xdr:row>98</xdr:row>
      <xdr:rowOff>114658</xdr:rowOff>
    </xdr:to>
    <xdr:cxnSp macro="">
      <xdr:nvCxnSpPr>
        <xdr:cNvPr id="247" name="直線コネクタ 246"/>
        <xdr:cNvCxnSpPr/>
      </xdr:nvCxnSpPr>
      <xdr:spPr>
        <a:xfrm flipV="1">
          <a:off x="1130300" y="16910883"/>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50591</xdr:rowOff>
    </xdr:from>
    <xdr:to>
      <xdr:col>10</xdr:col>
      <xdr:colOff>165100</xdr:colOff>
      <xdr:row>96</xdr:row>
      <xdr:rowOff>152191</xdr:rowOff>
    </xdr:to>
    <xdr:sp macro="" textlink="">
      <xdr:nvSpPr>
        <xdr:cNvPr id="248" name="フローチャート: 判断 247"/>
        <xdr:cNvSpPr/>
      </xdr:nvSpPr>
      <xdr:spPr>
        <a:xfrm>
          <a:off x="1968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168718</xdr:rowOff>
    </xdr:from>
    <xdr:ext cx="599010" cy="259045"/>
    <xdr:sp macro="" textlink="">
      <xdr:nvSpPr>
        <xdr:cNvPr id="249" name="テキスト ボックス 248"/>
        <xdr:cNvSpPr txBox="1"/>
      </xdr:nvSpPr>
      <xdr:spPr>
        <a:xfrm>
          <a:off x="1719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50" name="フローチャート: 判断 249"/>
        <xdr:cNvSpPr/>
      </xdr:nvSpPr>
      <xdr:spPr>
        <a:xfrm>
          <a:off x="107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51" name="テキスト ボックス 250"/>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52009</xdr:rowOff>
    </xdr:from>
    <xdr:to>
      <xdr:col>24</xdr:col>
      <xdr:colOff>114300</xdr:colOff>
      <xdr:row>97</xdr:row>
      <xdr:rowOff>153609</xdr:rowOff>
    </xdr:to>
    <xdr:sp macro="" textlink="">
      <xdr:nvSpPr>
        <xdr:cNvPr id="257" name="楕円 256"/>
        <xdr:cNvSpPr/>
      </xdr:nvSpPr>
      <xdr:spPr>
        <a:xfrm>
          <a:off x="4584700" y="1668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138386</xdr:rowOff>
    </xdr:from>
    <xdr:ext cx="534377" cy="259045"/>
    <xdr:sp macro="" textlink="">
      <xdr:nvSpPr>
        <xdr:cNvPr id="258" name="扶助費該当値テキスト"/>
        <xdr:cNvSpPr txBox="1"/>
      </xdr:nvSpPr>
      <xdr:spPr>
        <a:xfrm>
          <a:off x="4686300" y="165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120980</xdr:rowOff>
    </xdr:from>
    <xdr:to>
      <xdr:col>20</xdr:col>
      <xdr:colOff>38100</xdr:colOff>
      <xdr:row>98</xdr:row>
      <xdr:rowOff>51130</xdr:rowOff>
    </xdr:to>
    <xdr:sp macro="" textlink="">
      <xdr:nvSpPr>
        <xdr:cNvPr id="259" name="楕円 258"/>
        <xdr:cNvSpPr/>
      </xdr:nvSpPr>
      <xdr:spPr>
        <a:xfrm>
          <a:off x="3746500" y="167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42257</xdr:rowOff>
    </xdr:from>
    <xdr:ext cx="534377" cy="259045"/>
    <xdr:sp macro="" textlink="">
      <xdr:nvSpPr>
        <xdr:cNvPr id="260" name="テキスト ボックス 259"/>
        <xdr:cNvSpPr txBox="1"/>
      </xdr:nvSpPr>
      <xdr:spPr>
        <a:xfrm>
          <a:off x="3530111" y="1684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170377</xdr:rowOff>
    </xdr:from>
    <xdr:to>
      <xdr:col>15</xdr:col>
      <xdr:colOff>101600</xdr:colOff>
      <xdr:row>97</xdr:row>
      <xdr:rowOff>100527</xdr:rowOff>
    </xdr:to>
    <xdr:sp macro="" textlink="">
      <xdr:nvSpPr>
        <xdr:cNvPr id="261" name="楕円 260"/>
        <xdr:cNvSpPr/>
      </xdr:nvSpPr>
      <xdr:spPr>
        <a:xfrm>
          <a:off x="2857500" y="166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91654</xdr:rowOff>
    </xdr:from>
    <xdr:ext cx="599010" cy="259045"/>
    <xdr:sp macro="" textlink="">
      <xdr:nvSpPr>
        <xdr:cNvPr id="262" name="テキスト ボックス 261"/>
        <xdr:cNvSpPr txBox="1"/>
      </xdr:nvSpPr>
      <xdr:spPr>
        <a:xfrm>
          <a:off x="2608795" y="167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57983</xdr:rowOff>
    </xdr:from>
    <xdr:to>
      <xdr:col>10</xdr:col>
      <xdr:colOff>165100</xdr:colOff>
      <xdr:row>98</xdr:row>
      <xdr:rowOff>159583</xdr:rowOff>
    </xdr:to>
    <xdr:sp macro="" textlink="">
      <xdr:nvSpPr>
        <xdr:cNvPr id="263" name="楕円 262"/>
        <xdr:cNvSpPr/>
      </xdr:nvSpPr>
      <xdr:spPr>
        <a:xfrm>
          <a:off x="1968500" y="168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150710</xdr:rowOff>
    </xdr:from>
    <xdr:ext cx="534377" cy="259045"/>
    <xdr:sp macro="" textlink="">
      <xdr:nvSpPr>
        <xdr:cNvPr id="264" name="テキスト ボックス 263"/>
        <xdr:cNvSpPr txBox="1"/>
      </xdr:nvSpPr>
      <xdr:spPr>
        <a:xfrm>
          <a:off x="1752111" y="1695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63858</xdr:rowOff>
    </xdr:from>
    <xdr:to>
      <xdr:col>6</xdr:col>
      <xdr:colOff>38100</xdr:colOff>
      <xdr:row>98</xdr:row>
      <xdr:rowOff>165458</xdr:rowOff>
    </xdr:to>
    <xdr:sp macro="" textlink="">
      <xdr:nvSpPr>
        <xdr:cNvPr id="265" name="楕円 264"/>
        <xdr:cNvSpPr/>
      </xdr:nvSpPr>
      <xdr:spPr>
        <a:xfrm>
          <a:off x="1079500" y="1686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156585</xdr:rowOff>
    </xdr:from>
    <xdr:ext cx="534377" cy="259045"/>
    <xdr:sp macro="" textlink="">
      <xdr:nvSpPr>
        <xdr:cNvPr id="266" name="テキスト ボックス 265"/>
        <xdr:cNvSpPr txBox="1"/>
      </xdr:nvSpPr>
      <xdr:spPr>
        <a:xfrm>
          <a:off x="863111" y="1695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86330</xdr:rowOff>
    </xdr:from>
    <xdr:to>
      <xdr:col>54</xdr:col>
      <xdr:colOff>189865</xdr:colOff>
      <xdr:row>38</xdr:row>
      <xdr:rowOff>59507</xdr:rowOff>
    </xdr:to>
    <xdr:cxnSp macro="">
      <xdr:nvCxnSpPr>
        <xdr:cNvPr id="290" name="直線コネクタ 289"/>
        <xdr:cNvCxnSpPr/>
      </xdr:nvCxnSpPr>
      <xdr:spPr>
        <a:xfrm flipV="1">
          <a:off x="10475595" y="6087080"/>
          <a:ext cx="1270" cy="48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63334</xdr:rowOff>
    </xdr:from>
    <xdr:ext cx="534377" cy="259045"/>
    <xdr:sp macro="" textlink="">
      <xdr:nvSpPr>
        <xdr:cNvPr id="291" name="補助費等最小値テキスト"/>
        <xdr:cNvSpPr txBox="1"/>
      </xdr:nvSpPr>
      <xdr:spPr>
        <a:xfrm>
          <a:off x="10528300" y="65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59507</xdr:rowOff>
    </xdr:from>
    <xdr:to>
      <xdr:col>55</xdr:col>
      <xdr:colOff>88900</xdr:colOff>
      <xdr:row>38</xdr:row>
      <xdr:rowOff>59507</xdr:rowOff>
    </xdr:to>
    <xdr:cxnSp macro="">
      <xdr:nvCxnSpPr>
        <xdr:cNvPr id="292" name="直線コネクタ 291"/>
        <xdr:cNvCxnSpPr/>
      </xdr:nvCxnSpPr>
      <xdr:spPr>
        <a:xfrm>
          <a:off x="10388600" y="657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33007</xdr:rowOff>
    </xdr:from>
    <xdr:ext cx="534377" cy="259045"/>
    <xdr:sp macro="" textlink="">
      <xdr:nvSpPr>
        <xdr:cNvPr id="293" name="補助費等最大値テキスト"/>
        <xdr:cNvSpPr txBox="1"/>
      </xdr:nvSpPr>
      <xdr:spPr>
        <a:xfrm>
          <a:off x="10528300" y="58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86330</xdr:rowOff>
    </xdr:from>
    <xdr:to>
      <xdr:col>55</xdr:col>
      <xdr:colOff>88900</xdr:colOff>
      <xdr:row>35</xdr:row>
      <xdr:rowOff>86330</xdr:rowOff>
    </xdr:to>
    <xdr:cxnSp macro="">
      <xdr:nvCxnSpPr>
        <xdr:cNvPr id="294" name="直線コネクタ 293"/>
        <xdr:cNvCxnSpPr/>
      </xdr:nvCxnSpPr>
      <xdr:spPr>
        <a:xfrm>
          <a:off x="10388600" y="608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164427</xdr:rowOff>
    </xdr:from>
    <xdr:to>
      <xdr:col>55</xdr:col>
      <xdr:colOff>0</xdr:colOff>
      <xdr:row>36</xdr:row>
      <xdr:rowOff>150170</xdr:rowOff>
    </xdr:to>
    <xdr:cxnSp macro="">
      <xdr:nvCxnSpPr>
        <xdr:cNvPr id="295" name="直線コネクタ 294"/>
        <xdr:cNvCxnSpPr/>
      </xdr:nvCxnSpPr>
      <xdr:spPr>
        <a:xfrm>
          <a:off x="9639300" y="6165177"/>
          <a:ext cx="838200" cy="15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18224</xdr:rowOff>
    </xdr:from>
    <xdr:ext cx="534377" cy="259045"/>
    <xdr:sp macro="" textlink="">
      <xdr:nvSpPr>
        <xdr:cNvPr id="296" name="補助費等平均値テキスト"/>
        <xdr:cNvSpPr txBox="1"/>
      </xdr:nvSpPr>
      <xdr:spPr>
        <a:xfrm>
          <a:off x="10528300" y="636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39797</xdr:rowOff>
    </xdr:from>
    <xdr:to>
      <xdr:col>55</xdr:col>
      <xdr:colOff>50800</xdr:colOff>
      <xdr:row>37</xdr:row>
      <xdr:rowOff>141397</xdr:rowOff>
    </xdr:to>
    <xdr:sp macro="" textlink="">
      <xdr:nvSpPr>
        <xdr:cNvPr id="297" name="フローチャート: 判断 296"/>
        <xdr:cNvSpPr/>
      </xdr:nvSpPr>
      <xdr:spPr>
        <a:xfrm>
          <a:off x="10426700" y="63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164427</xdr:rowOff>
    </xdr:from>
    <xdr:to>
      <xdr:col>50</xdr:col>
      <xdr:colOff>114300</xdr:colOff>
      <xdr:row>36</xdr:row>
      <xdr:rowOff>149408</xdr:rowOff>
    </xdr:to>
    <xdr:cxnSp macro="">
      <xdr:nvCxnSpPr>
        <xdr:cNvPr id="298" name="直線コネクタ 297"/>
        <xdr:cNvCxnSpPr/>
      </xdr:nvCxnSpPr>
      <xdr:spPr>
        <a:xfrm flipV="1">
          <a:off x="8750300" y="6165177"/>
          <a:ext cx="889000" cy="1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11930</xdr:rowOff>
    </xdr:from>
    <xdr:to>
      <xdr:col>50</xdr:col>
      <xdr:colOff>165100</xdr:colOff>
      <xdr:row>37</xdr:row>
      <xdr:rowOff>113530</xdr:rowOff>
    </xdr:to>
    <xdr:sp macro="" textlink="">
      <xdr:nvSpPr>
        <xdr:cNvPr id="299" name="フローチャート: 判断 298"/>
        <xdr:cNvSpPr/>
      </xdr:nvSpPr>
      <xdr:spPr>
        <a:xfrm>
          <a:off x="9588500" y="63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104657</xdr:rowOff>
    </xdr:from>
    <xdr:ext cx="534377" cy="259045"/>
    <xdr:sp macro="" textlink="">
      <xdr:nvSpPr>
        <xdr:cNvPr id="300" name="テキスト ボックス 299"/>
        <xdr:cNvSpPr txBox="1"/>
      </xdr:nvSpPr>
      <xdr:spPr>
        <a:xfrm>
          <a:off x="9372111" y="644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40853</xdr:rowOff>
    </xdr:from>
    <xdr:to>
      <xdr:col>45</xdr:col>
      <xdr:colOff>177800</xdr:colOff>
      <xdr:row>36</xdr:row>
      <xdr:rowOff>149408</xdr:rowOff>
    </xdr:to>
    <xdr:cxnSp macro="">
      <xdr:nvCxnSpPr>
        <xdr:cNvPr id="301" name="直線コネクタ 300"/>
        <xdr:cNvCxnSpPr/>
      </xdr:nvCxnSpPr>
      <xdr:spPr>
        <a:xfrm>
          <a:off x="7861300" y="5355803"/>
          <a:ext cx="889000" cy="9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39347</xdr:rowOff>
    </xdr:from>
    <xdr:to>
      <xdr:col>46</xdr:col>
      <xdr:colOff>38100</xdr:colOff>
      <xdr:row>37</xdr:row>
      <xdr:rowOff>140947</xdr:rowOff>
    </xdr:to>
    <xdr:sp macro="" textlink="">
      <xdr:nvSpPr>
        <xdr:cNvPr id="302" name="フローチャート: 判断 301"/>
        <xdr:cNvSpPr/>
      </xdr:nvSpPr>
      <xdr:spPr>
        <a:xfrm>
          <a:off x="8699500" y="638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132074</xdr:rowOff>
    </xdr:from>
    <xdr:ext cx="534377" cy="259045"/>
    <xdr:sp macro="" textlink="">
      <xdr:nvSpPr>
        <xdr:cNvPr id="303" name="テキスト ボックス 302"/>
        <xdr:cNvSpPr txBox="1"/>
      </xdr:nvSpPr>
      <xdr:spPr>
        <a:xfrm>
          <a:off x="8483111" y="647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40853</xdr:rowOff>
    </xdr:from>
    <xdr:to>
      <xdr:col>41</xdr:col>
      <xdr:colOff>50800</xdr:colOff>
      <xdr:row>37</xdr:row>
      <xdr:rowOff>35855</xdr:rowOff>
    </xdr:to>
    <xdr:cxnSp macro="">
      <xdr:nvCxnSpPr>
        <xdr:cNvPr id="304" name="直線コネクタ 303"/>
        <xdr:cNvCxnSpPr/>
      </xdr:nvCxnSpPr>
      <xdr:spPr>
        <a:xfrm flipV="1">
          <a:off x="6972300" y="5355803"/>
          <a:ext cx="889000" cy="102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136754</xdr:rowOff>
    </xdr:from>
    <xdr:to>
      <xdr:col>41</xdr:col>
      <xdr:colOff>101600</xdr:colOff>
      <xdr:row>33</xdr:row>
      <xdr:rowOff>66904</xdr:rowOff>
    </xdr:to>
    <xdr:sp macro="" textlink="">
      <xdr:nvSpPr>
        <xdr:cNvPr id="305" name="フローチャート: 判断 304"/>
        <xdr:cNvSpPr/>
      </xdr:nvSpPr>
      <xdr:spPr>
        <a:xfrm>
          <a:off x="78105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58031</xdr:rowOff>
    </xdr:from>
    <xdr:ext cx="599010" cy="259045"/>
    <xdr:sp macro="" textlink="">
      <xdr:nvSpPr>
        <xdr:cNvPr id="306" name="テキスト ボックス 305"/>
        <xdr:cNvSpPr txBox="1"/>
      </xdr:nvSpPr>
      <xdr:spPr>
        <a:xfrm>
          <a:off x="7561795" y="57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96429</xdr:rowOff>
    </xdr:from>
    <xdr:to>
      <xdr:col>36</xdr:col>
      <xdr:colOff>165100</xdr:colOff>
      <xdr:row>38</xdr:row>
      <xdr:rowOff>26578</xdr:rowOff>
    </xdr:to>
    <xdr:sp macro="" textlink="">
      <xdr:nvSpPr>
        <xdr:cNvPr id="307" name="フローチャート: 判断 306"/>
        <xdr:cNvSpPr/>
      </xdr:nvSpPr>
      <xdr:spPr>
        <a:xfrm>
          <a:off x="6921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17705</xdr:rowOff>
    </xdr:from>
    <xdr:ext cx="534377" cy="259045"/>
    <xdr:sp macro="" textlink="">
      <xdr:nvSpPr>
        <xdr:cNvPr id="308" name="テキスト ボックス 307"/>
        <xdr:cNvSpPr txBox="1"/>
      </xdr:nvSpPr>
      <xdr:spPr>
        <a:xfrm>
          <a:off x="6705111" y="653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99370</xdr:rowOff>
    </xdr:from>
    <xdr:to>
      <xdr:col>55</xdr:col>
      <xdr:colOff>50800</xdr:colOff>
      <xdr:row>37</xdr:row>
      <xdr:rowOff>29520</xdr:rowOff>
    </xdr:to>
    <xdr:sp macro="" textlink="">
      <xdr:nvSpPr>
        <xdr:cNvPr id="314" name="楕円 313"/>
        <xdr:cNvSpPr/>
      </xdr:nvSpPr>
      <xdr:spPr>
        <a:xfrm>
          <a:off x="10426700" y="62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122247</xdr:rowOff>
    </xdr:from>
    <xdr:ext cx="534377" cy="259045"/>
    <xdr:sp macro="" textlink="">
      <xdr:nvSpPr>
        <xdr:cNvPr id="315" name="補助費等該当値テキスト"/>
        <xdr:cNvSpPr txBox="1"/>
      </xdr:nvSpPr>
      <xdr:spPr>
        <a:xfrm>
          <a:off x="10528300" y="61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113627</xdr:rowOff>
    </xdr:from>
    <xdr:to>
      <xdr:col>50</xdr:col>
      <xdr:colOff>165100</xdr:colOff>
      <xdr:row>36</xdr:row>
      <xdr:rowOff>43777</xdr:rowOff>
    </xdr:to>
    <xdr:sp macro="" textlink="">
      <xdr:nvSpPr>
        <xdr:cNvPr id="316" name="楕円 315"/>
        <xdr:cNvSpPr/>
      </xdr:nvSpPr>
      <xdr:spPr>
        <a:xfrm>
          <a:off x="9588500" y="61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60304</xdr:rowOff>
    </xdr:from>
    <xdr:ext cx="534377" cy="259045"/>
    <xdr:sp macro="" textlink="">
      <xdr:nvSpPr>
        <xdr:cNvPr id="317" name="テキスト ボックス 316"/>
        <xdr:cNvSpPr txBox="1"/>
      </xdr:nvSpPr>
      <xdr:spPr>
        <a:xfrm>
          <a:off x="9372111" y="58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98608</xdr:rowOff>
    </xdr:from>
    <xdr:to>
      <xdr:col>46</xdr:col>
      <xdr:colOff>38100</xdr:colOff>
      <xdr:row>37</xdr:row>
      <xdr:rowOff>28758</xdr:rowOff>
    </xdr:to>
    <xdr:sp macro="" textlink="">
      <xdr:nvSpPr>
        <xdr:cNvPr id="318" name="楕円 317"/>
        <xdr:cNvSpPr/>
      </xdr:nvSpPr>
      <xdr:spPr>
        <a:xfrm>
          <a:off x="8699500" y="62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45285</xdr:rowOff>
    </xdr:from>
    <xdr:ext cx="534377" cy="259045"/>
    <xdr:sp macro="" textlink="">
      <xdr:nvSpPr>
        <xdr:cNvPr id="319" name="テキスト ボックス 318"/>
        <xdr:cNvSpPr txBox="1"/>
      </xdr:nvSpPr>
      <xdr:spPr>
        <a:xfrm>
          <a:off x="8483111" y="604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161503</xdr:rowOff>
    </xdr:from>
    <xdr:to>
      <xdr:col>41</xdr:col>
      <xdr:colOff>101600</xdr:colOff>
      <xdr:row>31</xdr:row>
      <xdr:rowOff>91653</xdr:rowOff>
    </xdr:to>
    <xdr:sp macro="" textlink="">
      <xdr:nvSpPr>
        <xdr:cNvPr id="320" name="楕円 319"/>
        <xdr:cNvSpPr/>
      </xdr:nvSpPr>
      <xdr:spPr>
        <a:xfrm>
          <a:off x="7810500" y="530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108180</xdr:rowOff>
    </xdr:from>
    <xdr:ext cx="599010" cy="259045"/>
    <xdr:sp macro="" textlink="">
      <xdr:nvSpPr>
        <xdr:cNvPr id="321" name="テキスト ボックス 320"/>
        <xdr:cNvSpPr txBox="1"/>
      </xdr:nvSpPr>
      <xdr:spPr>
        <a:xfrm>
          <a:off x="7561795" y="508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156505</xdr:rowOff>
    </xdr:from>
    <xdr:to>
      <xdr:col>36</xdr:col>
      <xdr:colOff>165100</xdr:colOff>
      <xdr:row>37</xdr:row>
      <xdr:rowOff>86655</xdr:rowOff>
    </xdr:to>
    <xdr:sp macro="" textlink="">
      <xdr:nvSpPr>
        <xdr:cNvPr id="322" name="楕円 321"/>
        <xdr:cNvSpPr/>
      </xdr:nvSpPr>
      <xdr:spPr>
        <a:xfrm>
          <a:off x="6921500" y="63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103182</xdr:rowOff>
    </xdr:from>
    <xdr:ext cx="534377" cy="259045"/>
    <xdr:sp macro="" textlink="">
      <xdr:nvSpPr>
        <xdr:cNvPr id="323" name="テキスト ボックス 322"/>
        <xdr:cNvSpPr txBox="1"/>
      </xdr:nvSpPr>
      <xdr:spPr>
        <a:xfrm>
          <a:off x="6705111" y="610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54742</xdr:rowOff>
    </xdr:from>
    <xdr:to>
      <xdr:col>55</xdr:col>
      <xdr:colOff>0</xdr:colOff>
      <xdr:row>58</xdr:row>
      <xdr:rowOff>14721</xdr:rowOff>
    </xdr:to>
    <xdr:cxnSp macro="">
      <xdr:nvCxnSpPr>
        <xdr:cNvPr id="355" name="直線コネクタ 354"/>
        <xdr:cNvCxnSpPr/>
      </xdr:nvCxnSpPr>
      <xdr:spPr>
        <a:xfrm flipV="1">
          <a:off x="9639300" y="9827392"/>
          <a:ext cx="838200" cy="13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6"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139145</xdr:rowOff>
    </xdr:from>
    <xdr:to>
      <xdr:col>50</xdr:col>
      <xdr:colOff>114300</xdr:colOff>
      <xdr:row>58</xdr:row>
      <xdr:rowOff>14721</xdr:rowOff>
    </xdr:to>
    <xdr:cxnSp macro="">
      <xdr:nvCxnSpPr>
        <xdr:cNvPr id="358" name="直線コネクタ 357"/>
        <xdr:cNvCxnSpPr/>
      </xdr:nvCxnSpPr>
      <xdr:spPr>
        <a:xfrm>
          <a:off x="8750300" y="9911795"/>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147064</xdr:rowOff>
    </xdr:from>
    <xdr:to>
      <xdr:col>45</xdr:col>
      <xdr:colOff>177800</xdr:colOff>
      <xdr:row>57</xdr:row>
      <xdr:rowOff>139145</xdr:rowOff>
    </xdr:to>
    <xdr:cxnSp macro="">
      <xdr:nvCxnSpPr>
        <xdr:cNvPr id="361" name="直線コネクタ 360"/>
        <xdr:cNvCxnSpPr/>
      </xdr:nvCxnSpPr>
      <xdr:spPr>
        <a:xfrm>
          <a:off x="7861300" y="9748264"/>
          <a:ext cx="889000" cy="1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167540</xdr:rowOff>
    </xdr:from>
    <xdr:to>
      <xdr:col>41</xdr:col>
      <xdr:colOff>50800</xdr:colOff>
      <xdr:row>56</xdr:row>
      <xdr:rowOff>147064</xdr:rowOff>
    </xdr:to>
    <xdr:cxnSp macro="">
      <xdr:nvCxnSpPr>
        <xdr:cNvPr id="364" name="直線コネクタ 363"/>
        <xdr:cNvCxnSpPr/>
      </xdr:nvCxnSpPr>
      <xdr:spPr>
        <a:xfrm>
          <a:off x="6972300" y="9597290"/>
          <a:ext cx="889000" cy="15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68" name="テキスト ボックス 367"/>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3942</xdr:rowOff>
    </xdr:from>
    <xdr:to>
      <xdr:col>55</xdr:col>
      <xdr:colOff>50800</xdr:colOff>
      <xdr:row>57</xdr:row>
      <xdr:rowOff>105542</xdr:rowOff>
    </xdr:to>
    <xdr:sp macro="" textlink="">
      <xdr:nvSpPr>
        <xdr:cNvPr id="374" name="楕円 373"/>
        <xdr:cNvSpPr/>
      </xdr:nvSpPr>
      <xdr:spPr>
        <a:xfrm>
          <a:off x="10426700" y="977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153819</xdr:rowOff>
    </xdr:from>
    <xdr:ext cx="534377" cy="259045"/>
    <xdr:sp macro="" textlink="">
      <xdr:nvSpPr>
        <xdr:cNvPr id="375" name="普通建設事業費該当値テキスト"/>
        <xdr:cNvSpPr txBox="1"/>
      </xdr:nvSpPr>
      <xdr:spPr>
        <a:xfrm>
          <a:off x="10528300" y="9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135371</xdr:rowOff>
    </xdr:from>
    <xdr:to>
      <xdr:col>50</xdr:col>
      <xdr:colOff>165100</xdr:colOff>
      <xdr:row>58</xdr:row>
      <xdr:rowOff>65521</xdr:rowOff>
    </xdr:to>
    <xdr:sp macro="" textlink="">
      <xdr:nvSpPr>
        <xdr:cNvPr id="376" name="楕円 375"/>
        <xdr:cNvSpPr/>
      </xdr:nvSpPr>
      <xdr:spPr>
        <a:xfrm>
          <a:off x="9588500" y="9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56648</xdr:rowOff>
    </xdr:from>
    <xdr:ext cx="534377" cy="259045"/>
    <xdr:sp macro="" textlink="">
      <xdr:nvSpPr>
        <xdr:cNvPr id="377" name="テキスト ボックス 376"/>
        <xdr:cNvSpPr txBox="1"/>
      </xdr:nvSpPr>
      <xdr:spPr>
        <a:xfrm>
          <a:off x="9372111" y="1000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88345</xdr:rowOff>
    </xdr:from>
    <xdr:to>
      <xdr:col>46</xdr:col>
      <xdr:colOff>38100</xdr:colOff>
      <xdr:row>58</xdr:row>
      <xdr:rowOff>18495</xdr:rowOff>
    </xdr:to>
    <xdr:sp macro="" textlink="">
      <xdr:nvSpPr>
        <xdr:cNvPr id="378" name="楕円 377"/>
        <xdr:cNvSpPr/>
      </xdr:nvSpPr>
      <xdr:spPr>
        <a:xfrm>
          <a:off x="8699500" y="98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9622</xdr:rowOff>
    </xdr:from>
    <xdr:ext cx="534377" cy="259045"/>
    <xdr:sp macro="" textlink="">
      <xdr:nvSpPr>
        <xdr:cNvPr id="379" name="テキスト ボックス 378"/>
        <xdr:cNvSpPr txBox="1"/>
      </xdr:nvSpPr>
      <xdr:spPr>
        <a:xfrm>
          <a:off x="8483111" y="995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96264</xdr:rowOff>
    </xdr:from>
    <xdr:to>
      <xdr:col>41</xdr:col>
      <xdr:colOff>101600</xdr:colOff>
      <xdr:row>57</xdr:row>
      <xdr:rowOff>26414</xdr:rowOff>
    </xdr:to>
    <xdr:sp macro="" textlink="">
      <xdr:nvSpPr>
        <xdr:cNvPr id="380" name="楕円 379"/>
        <xdr:cNvSpPr/>
      </xdr:nvSpPr>
      <xdr:spPr>
        <a:xfrm>
          <a:off x="7810500" y="96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17541</xdr:rowOff>
    </xdr:from>
    <xdr:ext cx="534377" cy="259045"/>
    <xdr:sp macro="" textlink="">
      <xdr:nvSpPr>
        <xdr:cNvPr id="381" name="テキスト ボックス 380"/>
        <xdr:cNvSpPr txBox="1"/>
      </xdr:nvSpPr>
      <xdr:spPr>
        <a:xfrm>
          <a:off x="7594111" y="9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116740</xdr:rowOff>
    </xdr:from>
    <xdr:to>
      <xdr:col>36</xdr:col>
      <xdr:colOff>165100</xdr:colOff>
      <xdr:row>56</xdr:row>
      <xdr:rowOff>46890</xdr:rowOff>
    </xdr:to>
    <xdr:sp macro="" textlink="">
      <xdr:nvSpPr>
        <xdr:cNvPr id="382" name="楕円 381"/>
        <xdr:cNvSpPr/>
      </xdr:nvSpPr>
      <xdr:spPr>
        <a:xfrm>
          <a:off x="6921500" y="954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63417</xdr:rowOff>
    </xdr:from>
    <xdr:ext cx="534377" cy="259045"/>
    <xdr:sp macro="" textlink="">
      <xdr:nvSpPr>
        <xdr:cNvPr id="383" name="テキスト ボックス 382"/>
        <xdr:cNvSpPr txBox="1"/>
      </xdr:nvSpPr>
      <xdr:spPr>
        <a:xfrm>
          <a:off x="6705111" y="93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11204</xdr:rowOff>
    </xdr:from>
    <xdr:to>
      <xdr:col>55</xdr:col>
      <xdr:colOff>0</xdr:colOff>
      <xdr:row>77</xdr:row>
      <xdr:rowOff>50226</xdr:rowOff>
    </xdr:to>
    <xdr:cxnSp macro="">
      <xdr:nvCxnSpPr>
        <xdr:cNvPr id="410" name="直線コネクタ 409"/>
        <xdr:cNvCxnSpPr/>
      </xdr:nvCxnSpPr>
      <xdr:spPr>
        <a:xfrm flipV="1">
          <a:off x="9639300" y="13212854"/>
          <a:ext cx="8382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75623</xdr:rowOff>
    </xdr:from>
    <xdr:to>
      <xdr:col>50</xdr:col>
      <xdr:colOff>114300</xdr:colOff>
      <xdr:row>77</xdr:row>
      <xdr:rowOff>50226</xdr:rowOff>
    </xdr:to>
    <xdr:cxnSp macro="">
      <xdr:nvCxnSpPr>
        <xdr:cNvPr id="413" name="直線コネクタ 412"/>
        <xdr:cNvCxnSpPr/>
      </xdr:nvCxnSpPr>
      <xdr:spPr>
        <a:xfrm>
          <a:off x="8750300" y="13105823"/>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1146</xdr:rowOff>
    </xdr:from>
    <xdr:to>
      <xdr:col>45</xdr:col>
      <xdr:colOff>177800</xdr:colOff>
      <xdr:row>76</xdr:row>
      <xdr:rowOff>75623</xdr:rowOff>
    </xdr:to>
    <xdr:cxnSp macro="">
      <xdr:nvCxnSpPr>
        <xdr:cNvPr id="416" name="直線コネクタ 415"/>
        <xdr:cNvCxnSpPr/>
      </xdr:nvCxnSpPr>
      <xdr:spPr>
        <a:xfrm>
          <a:off x="7861300" y="13031346"/>
          <a:ext cx="889000" cy="7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55394</xdr:rowOff>
    </xdr:from>
    <xdr:ext cx="534377" cy="259045"/>
    <xdr:sp macro="" textlink="">
      <xdr:nvSpPr>
        <xdr:cNvPr id="418" name="テキスト ボックス 417"/>
        <xdr:cNvSpPr txBox="1"/>
      </xdr:nvSpPr>
      <xdr:spPr>
        <a:xfrm>
          <a:off x="8483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100106</xdr:rowOff>
    </xdr:from>
    <xdr:to>
      <xdr:col>41</xdr:col>
      <xdr:colOff>50800</xdr:colOff>
      <xdr:row>76</xdr:row>
      <xdr:rowOff>1146</xdr:rowOff>
    </xdr:to>
    <xdr:cxnSp macro="">
      <xdr:nvCxnSpPr>
        <xdr:cNvPr id="419" name="直線コネクタ 418"/>
        <xdr:cNvCxnSpPr/>
      </xdr:nvCxnSpPr>
      <xdr:spPr>
        <a:xfrm>
          <a:off x="6972300" y="12958856"/>
          <a:ext cx="889000" cy="7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37518</xdr:rowOff>
    </xdr:from>
    <xdr:ext cx="534377" cy="259045"/>
    <xdr:sp macro="" textlink="">
      <xdr:nvSpPr>
        <xdr:cNvPr id="421" name="テキスト ボックス 420"/>
        <xdr:cNvSpPr txBox="1"/>
      </xdr:nvSpPr>
      <xdr:spPr>
        <a:xfrm>
          <a:off x="7594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131854</xdr:rowOff>
    </xdr:from>
    <xdr:to>
      <xdr:col>55</xdr:col>
      <xdr:colOff>50800</xdr:colOff>
      <xdr:row>77</xdr:row>
      <xdr:rowOff>62004</xdr:rowOff>
    </xdr:to>
    <xdr:sp macro="" textlink="">
      <xdr:nvSpPr>
        <xdr:cNvPr id="429" name="楕円 428"/>
        <xdr:cNvSpPr/>
      </xdr:nvSpPr>
      <xdr:spPr>
        <a:xfrm>
          <a:off x="10426700" y="1316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154731</xdr:rowOff>
    </xdr:from>
    <xdr:ext cx="534377" cy="259045"/>
    <xdr:sp macro="" textlink="">
      <xdr:nvSpPr>
        <xdr:cNvPr id="430" name="普通建設事業費 （ うち新規整備　）該当値テキスト"/>
        <xdr:cNvSpPr txBox="1"/>
      </xdr:nvSpPr>
      <xdr:spPr>
        <a:xfrm>
          <a:off x="10528300" y="1301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170876</xdr:rowOff>
    </xdr:from>
    <xdr:to>
      <xdr:col>50</xdr:col>
      <xdr:colOff>165100</xdr:colOff>
      <xdr:row>77</xdr:row>
      <xdr:rowOff>101026</xdr:rowOff>
    </xdr:to>
    <xdr:sp macro="" textlink="">
      <xdr:nvSpPr>
        <xdr:cNvPr id="431" name="楕円 430"/>
        <xdr:cNvSpPr/>
      </xdr:nvSpPr>
      <xdr:spPr>
        <a:xfrm>
          <a:off x="9588500" y="1320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92153</xdr:rowOff>
    </xdr:from>
    <xdr:ext cx="534377" cy="259045"/>
    <xdr:sp macro="" textlink="">
      <xdr:nvSpPr>
        <xdr:cNvPr id="432" name="テキスト ボックス 431"/>
        <xdr:cNvSpPr txBox="1"/>
      </xdr:nvSpPr>
      <xdr:spPr>
        <a:xfrm>
          <a:off x="9372111" y="1329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24823</xdr:rowOff>
    </xdr:from>
    <xdr:to>
      <xdr:col>46</xdr:col>
      <xdr:colOff>38100</xdr:colOff>
      <xdr:row>76</xdr:row>
      <xdr:rowOff>126423</xdr:rowOff>
    </xdr:to>
    <xdr:sp macro="" textlink="">
      <xdr:nvSpPr>
        <xdr:cNvPr id="433" name="楕円 432"/>
        <xdr:cNvSpPr/>
      </xdr:nvSpPr>
      <xdr:spPr>
        <a:xfrm>
          <a:off x="8699500" y="130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142950</xdr:rowOff>
    </xdr:from>
    <xdr:ext cx="534377" cy="259045"/>
    <xdr:sp macro="" textlink="">
      <xdr:nvSpPr>
        <xdr:cNvPr id="434" name="テキスト ボックス 433"/>
        <xdr:cNvSpPr txBox="1"/>
      </xdr:nvSpPr>
      <xdr:spPr>
        <a:xfrm>
          <a:off x="8483111" y="128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121796</xdr:rowOff>
    </xdr:from>
    <xdr:to>
      <xdr:col>41</xdr:col>
      <xdr:colOff>101600</xdr:colOff>
      <xdr:row>76</xdr:row>
      <xdr:rowOff>51946</xdr:rowOff>
    </xdr:to>
    <xdr:sp macro="" textlink="">
      <xdr:nvSpPr>
        <xdr:cNvPr id="435" name="楕円 434"/>
        <xdr:cNvSpPr/>
      </xdr:nvSpPr>
      <xdr:spPr>
        <a:xfrm>
          <a:off x="7810500" y="129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68473</xdr:rowOff>
    </xdr:from>
    <xdr:ext cx="534377" cy="259045"/>
    <xdr:sp macro="" textlink="">
      <xdr:nvSpPr>
        <xdr:cNvPr id="436" name="テキスト ボックス 435"/>
        <xdr:cNvSpPr txBox="1"/>
      </xdr:nvSpPr>
      <xdr:spPr>
        <a:xfrm>
          <a:off x="7594111" y="1275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49306</xdr:rowOff>
    </xdr:from>
    <xdr:to>
      <xdr:col>36</xdr:col>
      <xdr:colOff>165100</xdr:colOff>
      <xdr:row>75</xdr:row>
      <xdr:rowOff>150906</xdr:rowOff>
    </xdr:to>
    <xdr:sp macro="" textlink="">
      <xdr:nvSpPr>
        <xdr:cNvPr id="437" name="楕円 436"/>
        <xdr:cNvSpPr/>
      </xdr:nvSpPr>
      <xdr:spPr>
        <a:xfrm>
          <a:off x="6921500" y="129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167433</xdr:rowOff>
    </xdr:from>
    <xdr:ext cx="534377" cy="259045"/>
    <xdr:sp macro="" textlink="">
      <xdr:nvSpPr>
        <xdr:cNvPr id="438" name="テキスト ボックス 437"/>
        <xdr:cNvSpPr txBox="1"/>
      </xdr:nvSpPr>
      <xdr:spPr>
        <a:xfrm>
          <a:off x="6705111" y="1268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136919</xdr:rowOff>
    </xdr:from>
    <xdr:to>
      <xdr:col>55</xdr:col>
      <xdr:colOff>0</xdr:colOff>
      <xdr:row>97</xdr:row>
      <xdr:rowOff>47516</xdr:rowOff>
    </xdr:to>
    <xdr:cxnSp macro="">
      <xdr:nvCxnSpPr>
        <xdr:cNvPr id="467" name="直線コネクタ 466"/>
        <xdr:cNvCxnSpPr/>
      </xdr:nvCxnSpPr>
      <xdr:spPr>
        <a:xfrm flipV="1">
          <a:off x="9639300" y="16596119"/>
          <a:ext cx="838200" cy="8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47516</xdr:rowOff>
    </xdr:from>
    <xdr:to>
      <xdr:col>50</xdr:col>
      <xdr:colOff>114300</xdr:colOff>
      <xdr:row>97</xdr:row>
      <xdr:rowOff>87751</xdr:rowOff>
    </xdr:to>
    <xdr:cxnSp macro="">
      <xdr:nvCxnSpPr>
        <xdr:cNvPr id="470" name="直線コネクタ 469"/>
        <xdr:cNvCxnSpPr/>
      </xdr:nvCxnSpPr>
      <xdr:spPr>
        <a:xfrm flipV="1">
          <a:off x="8750300" y="16678166"/>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122578</xdr:rowOff>
    </xdr:from>
    <xdr:ext cx="534377" cy="259045"/>
    <xdr:sp macro="" textlink="">
      <xdr:nvSpPr>
        <xdr:cNvPr id="472" name="テキスト ボックス 471"/>
        <xdr:cNvSpPr txBox="1"/>
      </xdr:nvSpPr>
      <xdr:spPr>
        <a:xfrm>
          <a:off x="9372111" y="16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152749</xdr:rowOff>
    </xdr:from>
    <xdr:to>
      <xdr:col>45</xdr:col>
      <xdr:colOff>177800</xdr:colOff>
      <xdr:row>97</xdr:row>
      <xdr:rowOff>87751</xdr:rowOff>
    </xdr:to>
    <xdr:cxnSp macro="">
      <xdr:nvCxnSpPr>
        <xdr:cNvPr id="473" name="直線コネクタ 472"/>
        <xdr:cNvCxnSpPr/>
      </xdr:nvCxnSpPr>
      <xdr:spPr>
        <a:xfrm>
          <a:off x="7861300" y="16611949"/>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45707</xdr:rowOff>
    </xdr:from>
    <xdr:to>
      <xdr:col>41</xdr:col>
      <xdr:colOff>50800</xdr:colOff>
      <xdr:row>96</xdr:row>
      <xdr:rowOff>152749</xdr:rowOff>
    </xdr:to>
    <xdr:cxnSp macro="">
      <xdr:nvCxnSpPr>
        <xdr:cNvPr id="476" name="直線コネクタ 475"/>
        <xdr:cNvCxnSpPr/>
      </xdr:nvCxnSpPr>
      <xdr:spPr>
        <a:xfrm>
          <a:off x="6972300" y="16504907"/>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86119</xdr:rowOff>
    </xdr:from>
    <xdr:to>
      <xdr:col>55</xdr:col>
      <xdr:colOff>50800</xdr:colOff>
      <xdr:row>97</xdr:row>
      <xdr:rowOff>16269</xdr:rowOff>
    </xdr:to>
    <xdr:sp macro="" textlink="">
      <xdr:nvSpPr>
        <xdr:cNvPr id="486" name="楕円 485"/>
        <xdr:cNvSpPr/>
      </xdr:nvSpPr>
      <xdr:spPr>
        <a:xfrm>
          <a:off x="10426700" y="165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64546</xdr:rowOff>
    </xdr:from>
    <xdr:ext cx="534377" cy="259045"/>
    <xdr:sp macro="" textlink="">
      <xdr:nvSpPr>
        <xdr:cNvPr id="487" name="普通建設事業費 （ うち更新整備　）該当値テキスト"/>
        <xdr:cNvSpPr txBox="1"/>
      </xdr:nvSpPr>
      <xdr:spPr>
        <a:xfrm>
          <a:off x="10528300" y="1652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168166</xdr:rowOff>
    </xdr:from>
    <xdr:to>
      <xdr:col>50</xdr:col>
      <xdr:colOff>165100</xdr:colOff>
      <xdr:row>97</xdr:row>
      <xdr:rowOff>98316</xdr:rowOff>
    </xdr:to>
    <xdr:sp macro="" textlink="">
      <xdr:nvSpPr>
        <xdr:cNvPr id="488" name="楕円 487"/>
        <xdr:cNvSpPr/>
      </xdr:nvSpPr>
      <xdr:spPr>
        <a:xfrm>
          <a:off x="9588500" y="1662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89443</xdr:rowOff>
    </xdr:from>
    <xdr:ext cx="534377" cy="259045"/>
    <xdr:sp macro="" textlink="">
      <xdr:nvSpPr>
        <xdr:cNvPr id="489" name="テキスト ボックス 488"/>
        <xdr:cNvSpPr txBox="1"/>
      </xdr:nvSpPr>
      <xdr:spPr>
        <a:xfrm>
          <a:off x="9372111" y="1672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36951</xdr:rowOff>
    </xdr:from>
    <xdr:to>
      <xdr:col>46</xdr:col>
      <xdr:colOff>38100</xdr:colOff>
      <xdr:row>97</xdr:row>
      <xdr:rowOff>138551</xdr:rowOff>
    </xdr:to>
    <xdr:sp macro="" textlink="">
      <xdr:nvSpPr>
        <xdr:cNvPr id="490" name="楕円 489"/>
        <xdr:cNvSpPr/>
      </xdr:nvSpPr>
      <xdr:spPr>
        <a:xfrm>
          <a:off x="8699500" y="166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129678</xdr:rowOff>
    </xdr:from>
    <xdr:ext cx="534377" cy="259045"/>
    <xdr:sp macro="" textlink="">
      <xdr:nvSpPr>
        <xdr:cNvPr id="491" name="テキスト ボックス 490"/>
        <xdr:cNvSpPr txBox="1"/>
      </xdr:nvSpPr>
      <xdr:spPr>
        <a:xfrm>
          <a:off x="8483111" y="167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101949</xdr:rowOff>
    </xdr:from>
    <xdr:to>
      <xdr:col>41</xdr:col>
      <xdr:colOff>101600</xdr:colOff>
      <xdr:row>97</xdr:row>
      <xdr:rowOff>32099</xdr:rowOff>
    </xdr:to>
    <xdr:sp macro="" textlink="">
      <xdr:nvSpPr>
        <xdr:cNvPr id="492" name="楕円 491"/>
        <xdr:cNvSpPr/>
      </xdr:nvSpPr>
      <xdr:spPr>
        <a:xfrm>
          <a:off x="7810500" y="165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23226</xdr:rowOff>
    </xdr:from>
    <xdr:ext cx="534377" cy="259045"/>
    <xdr:sp macro="" textlink="">
      <xdr:nvSpPr>
        <xdr:cNvPr id="493" name="テキスト ボックス 492"/>
        <xdr:cNvSpPr txBox="1"/>
      </xdr:nvSpPr>
      <xdr:spPr>
        <a:xfrm>
          <a:off x="7594111" y="1665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166357</xdr:rowOff>
    </xdr:from>
    <xdr:to>
      <xdr:col>36</xdr:col>
      <xdr:colOff>165100</xdr:colOff>
      <xdr:row>96</xdr:row>
      <xdr:rowOff>96507</xdr:rowOff>
    </xdr:to>
    <xdr:sp macro="" textlink="">
      <xdr:nvSpPr>
        <xdr:cNvPr id="494" name="楕円 493"/>
        <xdr:cNvSpPr/>
      </xdr:nvSpPr>
      <xdr:spPr>
        <a:xfrm>
          <a:off x="6921500" y="164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87634</xdr:rowOff>
    </xdr:from>
    <xdr:ext cx="534377" cy="259045"/>
    <xdr:sp macro="" textlink="">
      <xdr:nvSpPr>
        <xdr:cNvPr id="495" name="テキスト ボックス 494"/>
        <xdr:cNvSpPr txBox="1"/>
      </xdr:nvSpPr>
      <xdr:spPr>
        <a:xfrm>
          <a:off x="6705111" y="1654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7" name="テキスト ボックス 506"/>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89065</xdr:rowOff>
    </xdr:from>
    <xdr:to>
      <xdr:col>85</xdr:col>
      <xdr:colOff>126364</xdr:colOff>
      <xdr:row>38</xdr:row>
      <xdr:rowOff>25400</xdr:rowOff>
    </xdr:to>
    <xdr:cxnSp macro="">
      <xdr:nvCxnSpPr>
        <xdr:cNvPr id="515" name="直線コネクタ 514"/>
        <xdr:cNvCxnSpPr/>
      </xdr:nvCxnSpPr>
      <xdr:spPr>
        <a:xfrm flipV="1">
          <a:off x="16317595" y="5575465"/>
          <a:ext cx="1269" cy="9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6"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7" name="直線コネクタ 516"/>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35742</xdr:rowOff>
    </xdr:from>
    <xdr:ext cx="534377" cy="259045"/>
    <xdr:sp macro="" textlink="">
      <xdr:nvSpPr>
        <xdr:cNvPr id="518" name="災害復旧事業費最大値テキスト"/>
        <xdr:cNvSpPr txBox="1"/>
      </xdr:nvSpPr>
      <xdr:spPr>
        <a:xfrm>
          <a:off x="16370300" y="535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89065</xdr:rowOff>
    </xdr:from>
    <xdr:to>
      <xdr:col>86</xdr:col>
      <xdr:colOff>25400</xdr:colOff>
      <xdr:row>32</xdr:row>
      <xdr:rowOff>89065</xdr:rowOff>
    </xdr:to>
    <xdr:cxnSp macro="">
      <xdr:nvCxnSpPr>
        <xdr:cNvPr id="519" name="直線コネクタ 518"/>
        <xdr:cNvCxnSpPr/>
      </xdr:nvCxnSpPr>
      <xdr:spPr>
        <a:xfrm>
          <a:off x="16230600" y="557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144329</xdr:rowOff>
    </xdr:from>
    <xdr:to>
      <xdr:col>85</xdr:col>
      <xdr:colOff>127000</xdr:colOff>
      <xdr:row>36</xdr:row>
      <xdr:rowOff>156731</xdr:rowOff>
    </xdr:to>
    <xdr:cxnSp macro="">
      <xdr:nvCxnSpPr>
        <xdr:cNvPr id="520" name="直線コネクタ 519"/>
        <xdr:cNvCxnSpPr/>
      </xdr:nvCxnSpPr>
      <xdr:spPr>
        <a:xfrm flipV="1">
          <a:off x="15481300" y="6316529"/>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61269</xdr:rowOff>
    </xdr:from>
    <xdr:ext cx="469744" cy="259045"/>
    <xdr:sp macro="" textlink="">
      <xdr:nvSpPr>
        <xdr:cNvPr id="521" name="災害復旧事業費平均値テキスト"/>
        <xdr:cNvSpPr txBox="1"/>
      </xdr:nvSpPr>
      <xdr:spPr>
        <a:xfrm>
          <a:off x="16370300" y="640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82842</xdr:rowOff>
    </xdr:from>
    <xdr:to>
      <xdr:col>85</xdr:col>
      <xdr:colOff>177800</xdr:colOff>
      <xdr:row>38</xdr:row>
      <xdr:rowOff>12992</xdr:rowOff>
    </xdr:to>
    <xdr:sp macro="" textlink="">
      <xdr:nvSpPr>
        <xdr:cNvPr id="522" name="フローチャート: 判断 521"/>
        <xdr:cNvSpPr/>
      </xdr:nvSpPr>
      <xdr:spPr>
        <a:xfrm>
          <a:off x="16268700" y="64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106724</xdr:rowOff>
    </xdr:from>
    <xdr:to>
      <xdr:col>81</xdr:col>
      <xdr:colOff>50800</xdr:colOff>
      <xdr:row>36</xdr:row>
      <xdr:rowOff>156731</xdr:rowOff>
    </xdr:to>
    <xdr:cxnSp macro="">
      <xdr:nvCxnSpPr>
        <xdr:cNvPr id="523" name="直線コネクタ 522"/>
        <xdr:cNvCxnSpPr/>
      </xdr:nvCxnSpPr>
      <xdr:spPr>
        <a:xfrm>
          <a:off x="14592300" y="6107474"/>
          <a:ext cx="889000" cy="22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101930</xdr:rowOff>
    </xdr:from>
    <xdr:to>
      <xdr:col>81</xdr:col>
      <xdr:colOff>101600</xdr:colOff>
      <xdr:row>38</xdr:row>
      <xdr:rowOff>32080</xdr:rowOff>
    </xdr:to>
    <xdr:sp macro="" textlink="">
      <xdr:nvSpPr>
        <xdr:cNvPr id="524" name="フローチャート: 判断 523"/>
        <xdr:cNvSpPr/>
      </xdr:nvSpPr>
      <xdr:spPr>
        <a:xfrm>
          <a:off x="154305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23207</xdr:rowOff>
    </xdr:from>
    <xdr:ext cx="378565" cy="259045"/>
    <xdr:sp macro="" textlink="">
      <xdr:nvSpPr>
        <xdr:cNvPr id="525" name="テキスト ボックス 524"/>
        <xdr:cNvSpPr txBox="1"/>
      </xdr:nvSpPr>
      <xdr:spPr>
        <a:xfrm>
          <a:off x="15292017" y="6538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158902</xdr:rowOff>
    </xdr:from>
    <xdr:to>
      <xdr:col>76</xdr:col>
      <xdr:colOff>114300</xdr:colOff>
      <xdr:row>35</xdr:row>
      <xdr:rowOff>106724</xdr:rowOff>
    </xdr:to>
    <xdr:cxnSp macro="">
      <xdr:nvCxnSpPr>
        <xdr:cNvPr id="526" name="直線コネクタ 525"/>
        <xdr:cNvCxnSpPr/>
      </xdr:nvCxnSpPr>
      <xdr:spPr>
        <a:xfrm>
          <a:off x="13703300" y="5302402"/>
          <a:ext cx="889000" cy="80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69126</xdr:rowOff>
    </xdr:from>
    <xdr:to>
      <xdr:col>76</xdr:col>
      <xdr:colOff>165100</xdr:colOff>
      <xdr:row>37</xdr:row>
      <xdr:rowOff>170726</xdr:rowOff>
    </xdr:to>
    <xdr:sp macro="" textlink="">
      <xdr:nvSpPr>
        <xdr:cNvPr id="527" name="フローチャート: 判断 526"/>
        <xdr:cNvSpPr/>
      </xdr:nvSpPr>
      <xdr:spPr>
        <a:xfrm>
          <a:off x="14541500" y="641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161853</xdr:rowOff>
    </xdr:from>
    <xdr:ext cx="469744" cy="259045"/>
    <xdr:sp macro="" textlink="">
      <xdr:nvSpPr>
        <xdr:cNvPr id="528" name="テキスト ボックス 527"/>
        <xdr:cNvSpPr txBox="1"/>
      </xdr:nvSpPr>
      <xdr:spPr>
        <a:xfrm>
          <a:off x="14357428" y="650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158902</xdr:rowOff>
    </xdr:from>
    <xdr:to>
      <xdr:col>71</xdr:col>
      <xdr:colOff>177800</xdr:colOff>
      <xdr:row>31</xdr:row>
      <xdr:rowOff>70891</xdr:rowOff>
    </xdr:to>
    <xdr:cxnSp macro="">
      <xdr:nvCxnSpPr>
        <xdr:cNvPr id="529" name="直線コネクタ 528"/>
        <xdr:cNvCxnSpPr/>
      </xdr:nvCxnSpPr>
      <xdr:spPr>
        <a:xfrm flipV="1">
          <a:off x="12814300" y="5302402"/>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146164</xdr:rowOff>
    </xdr:from>
    <xdr:to>
      <xdr:col>72</xdr:col>
      <xdr:colOff>38100</xdr:colOff>
      <xdr:row>37</xdr:row>
      <xdr:rowOff>76314</xdr:rowOff>
    </xdr:to>
    <xdr:sp macro="" textlink="">
      <xdr:nvSpPr>
        <xdr:cNvPr id="530" name="フローチャート: 判断 529"/>
        <xdr:cNvSpPr/>
      </xdr:nvSpPr>
      <xdr:spPr>
        <a:xfrm>
          <a:off x="13652500" y="631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67441</xdr:rowOff>
    </xdr:from>
    <xdr:ext cx="469744" cy="259045"/>
    <xdr:sp macro="" textlink="">
      <xdr:nvSpPr>
        <xdr:cNvPr id="531" name="テキスト ボックス 530"/>
        <xdr:cNvSpPr txBox="1"/>
      </xdr:nvSpPr>
      <xdr:spPr>
        <a:xfrm>
          <a:off x="13468428" y="641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170110</xdr:rowOff>
    </xdr:from>
    <xdr:to>
      <xdr:col>67</xdr:col>
      <xdr:colOff>101600</xdr:colOff>
      <xdr:row>37</xdr:row>
      <xdr:rowOff>100260</xdr:rowOff>
    </xdr:to>
    <xdr:sp macro="" textlink="">
      <xdr:nvSpPr>
        <xdr:cNvPr id="532" name="フローチャート: 判断 531"/>
        <xdr:cNvSpPr/>
      </xdr:nvSpPr>
      <xdr:spPr>
        <a:xfrm>
          <a:off x="12763500" y="63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91387</xdr:rowOff>
    </xdr:from>
    <xdr:ext cx="469744" cy="259045"/>
    <xdr:sp macro="" textlink="">
      <xdr:nvSpPr>
        <xdr:cNvPr id="533" name="テキスト ボックス 532"/>
        <xdr:cNvSpPr txBox="1"/>
      </xdr:nvSpPr>
      <xdr:spPr>
        <a:xfrm>
          <a:off x="12579428" y="643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93529</xdr:rowOff>
    </xdr:from>
    <xdr:to>
      <xdr:col>85</xdr:col>
      <xdr:colOff>177800</xdr:colOff>
      <xdr:row>37</xdr:row>
      <xdr:rowOff>23679</xdr:rowOff>
    </xdr:to>
    <xdr:sp macro="" textlink="">
      <xdr:nvSpPr>
        <xdr:cNvPr id="539" name="楕円 538"/>
        <xdr:cNvSpPr/>
      </xdr:nvSpPr>
      <xdr:spPr>
        <a:xfrm>
          <a:off x="16268700" y="62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116406</xdr:rowOff>
    </xdr:from>
    <xdr:ext cx="469744" cy="259045"/>
    <xdr:sp macro="" textlink="">
      <xdr:nvSpPr>
        <xdr:cNvPr id="540" name="災害復旧事業費該当値テキスト"/>
        <xdr:cNvSpPr txBox="1"/>
      </xdr:nvSpPr>
      <xdr:spPr>
        <a:xfrm>
          <a:off x="16370300" y="611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105931</xdr:rowOff>
    </xdr:from>
    <xdr:to>
      <xdr:col>81</xdr:col>
      <xdr:colOff>101600</xdr:colOff>
      <xdr:row>37</xdr:row>
      <xdr:rowOff>36081</xdr:rowOff>
    </xdr:to>
    <xdr:sp macro="" textlink="">
      <xdr:nvSpPr>
        <xdr:cNvPr id="541" name="楕円 540"/>
        <xdr:cNvSpPr/>
      </xdr:nvSpPr>
      <xdr:spPr>
        <a:xfrm>
          <a:off x="15430500" y="627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52608</xdr:rowOff>
    </xdr:from>
    <xdr:ext cx="469744" cy="259045"/>
    <xdr:sp macro="" textlink="">
      <xdr:nvSpPr>
        <xdr:cNvPr id="542" name="テキスト ボックス 541"/>
        <xdr:cNvSpPr txBox="1"/>
      </xdr:nvSpPr>
      <xdr:spPr>
        <a:xfrm>
          <a:off x="15246428" y="605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55924</xdr:rowOff>
    </xdr:from>
    <xdr:to>
      <xdr:col>76</xdr:col>
      <xdr:colOff>165100</xdr:colOff>
      <xdr:row>35</xdr:row>
      <xdr:rowOff>157524</xdr:rowOff>
    </xdr:to>
    <xdr:sp macro="" textlink="">
      <xdr:nvSpPr>
        <xdr:cNvPr id="543" name="楕円 542"/>
        <xdr:cNvSpPr/>
      </xdr:nvSpPr>
      <xdr:spPr>
        <a:xfrm>
          <a:off x="14541500" y="60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2601</xdr:rowOff>
    </xdr:from>
    <xdr:ext cx="469744" cy="259045"/>
    <xdr:sp macro="" textlink="">
      <xdr:nvSpPr>
        <xdr:cNvPr id="544" name="テキスト ボックス 543"/>
        <xdr:cNvSpPr txBox="1"/>
      </xdr:nvSpPr>
      <xdr:spPr>
        <a:xfrm>
          <a:off x="14357428" y="583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108102</xdr:rowOff>
    </xdr:from>
    <xdr:to>
      <xdr:col>72</xdr:col>
      <xdr:colOff>38100</xdr:colOff>
      <xdr:row>31</xdr:row>
      <xdr:rowOff>38252</xdr:rowOff>
    </xdr:to>
    <xdr:sp macro="" textlink="">
      <xdr:nvSpPr>
        <xdr:cNvPr id="545" name="楕円 544"/>
        <xdr:cNvSpPr/>
      </xdr:nvSpPr>
      <xdr:spPr>
        <a:xfrm>
          <a:off x="13652500" y="525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54779</xdr:rowOff>
    </xdr:from>
    <xdr:ext cx="534377" cy="259045"/>
    <xdr:sp macro="" textlink="">
      <xdr:nvSpPr>
        <xdr:cNvPr id="546" name="テキスト ボックス 545"/>
        <xdr:cNvSpPr txBox="1"/>
      </xdr:nvSpPr>
      <xdr:spPr>
        <a:xfrm>
          <a:off x="13436111" y="50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20091</xdr:rowOff>
    </xdr:from>
    <xdr:to>
      <xdr:col>67</xdr:col>
      <xdr:colOff>101600</xdr:colOff>
      <xdr:row>31</xdr:row>
      <xdr:rowOff>121691</xdr:rowOff>
    </xdr:to>
    <xdr:sp macro="" textlink="">
      <xdr:nvSpPr>
        <xdr:cNvPr id="547" name="楕円 546"/>
        <xdr:cNvSpPr/>
      </xdr:nvSpPr>
      <xdr:spPr>
        <a:xfrm>
          <a:off x="12763500" y="53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138218</xdr:rowOff>
    </xdr:from>
    <xdr:ext cx="534377" cy="259045"/>
    <xdr:sp macro="" textlink="">
      <xdr:nvSpPr>
        <xdr:cNvPr id="548" name="テキスト ボックス 547"/>
        <xdr:cNvSpPr txBox="1"/>
      </xdr:nvSpPr>
      <xdr:spPr>
        <a:xfrm>
          <a:off x="12547111" y="511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8" name="テキスト ボックス 60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0" name="テキスト ボックス 609"/>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0" name="テキスト ボックス 61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2" name="テキスト ボックス 621"/>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26" name="直線コネクタ 625"/>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27"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28" name="直線コネクタ 627"/>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29"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0" name="直線コネクタ 629"/>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131785</xdr:rowOff>
    </xdr:from>
    <xdr:to>
      <xdr:col>85</xdr:col>
      <xdr:colOff>127000</xdr:colOff>
      <xdr:row>74</xdr:row>
      <xdr:rowOff>3683</xdr:rowOff>
    </xdr:to>
    <xdr:cxnSp macro="">
      <xdr:nvCxnSpPr>
        <xdr:cNvPr id="631" name="直線コネクタ 630"/>
        <xdr:cNvCxnSpPr/>
      </xdr:nvCxnSpPr>
      <xdr:spPr>
        <a:xfrm flipV="1">
          <a:off x="15481300" y="12647635"/>
          <a:ext cx="838200" cy="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2"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3" name="フローチャート: 判断 632"/>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3683</xdr:rowOff>
    </xdr:from>
    <xdr:to>
      <xdr:col>81</xdr:col>
      <xdr:colOff>50800</xdr:colOff>
      <xdr:row>74</xdr:row>
      <xdr:rowOff>38002</xdr:rowOff>
    </xdr:to>
    <xdr:cxnSp macro="">
      <xdr:nvCxnSpPr>
        <xdr:cNvPr id="634" name="直線コネクタ 633"/>
        <xdr:cNvCxnSpPr/>
      </xdr:nvCxnSpPr>
      <xdr:spPr>
        <a:xfrm flipV="1">
          <a:off x="14592300" y="12690983"/>
          <a:ext cx="889000" cy="3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5" name="フローチャート: 判断 634"/>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36" name="テキスト ボックス 635"/>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38002</xdr:rowOff>
    </xdr:from>
    <xdr:to>
      <xdr:col>76</xdr:col>
      <xdr:colOff>114300</xdr:colOff>
      <xdr:row>74</xdr:row>
      <xdr:rowOff>57176</xdr:rowOff>
    </xdr:to>
    <xdr:cxnSp macro="">
      <xdr:nvCxnSpPr>
        <xdr:cNvPr id="637" name="直線コネクタ 636"/>
        <xdr:cNvCxnSpPr/>
      </xdr:nvCxnSpPr>
      <xdr:spPr>
        <a:xfrm flipV="1">
          <a:off x="13703300" y="12725302"/>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38" name="フローチャート: 判断 637"/>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39" name="テキスト ボックス 638"/>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57176</xdr:rowOff>
    </xdr:from>
    <xdr:to>
      <xdr:col>71</xdr:col>
      <xdr:colOff>177800</xdr:colOff>
      <xdr:row>74</xdr:row>
      <xdr:rowOff>65462</xdr:rowOff>
    </xdr:to>
    <xdr:cxnSp macro="">
      <xdr:nvCxnSpPr>
        <xdr:cNvPr id="640" name="直線コネクタ 639"/>
        <xdr:cNvCxnSpPr/>
      </xdr:nvCxnSpPr>
      <xdr:spPr>
        <a:xfrm flipV="1">
          <a:off x="12814300" y="12744476"/>
          <a:ext cx="8890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1" name="フローチャート: 判断 640"/>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2" name="テキスト ボックス 641"/>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3" name="フローチャート: 判断 642"/>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4" name="テキスト ボックス 643"/>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80985</xdr:rowOff>
    </xdr:from>
    <xdr:to>
      <xdr:col>85</xdr:col>
      <xdr:colOff>177800</xdr:colOff>
      <xdr:row>74</xdr:row>
      <xdr:rowOff>11135</xdr:rowOff>
    </xdr:to>
    <xdr:sp macro="" textlink="">
      <xdr:nvSpPr>
        <xdr:cNvPr id="650" name="楕円 649"/>
        <xdr:cNvSpPr/>
      </xdr:nvSpPr>
      <xdr:spPr>
        <a:xfrm>
          <a:off x="16268700" y="1259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103862</xdr:rowOff>
    </xdr:from>
    <xdr:ext cx="534377" cy="259045"/>
    <xdr:sp macro="" textlink="">
      <xdr:nvSpPr>
        <xdr:cNvPr id="651" name="公債費該当値テキスト"/>
        <xdr:cNvSpPr txBox="1"/>
      </xdr:nvSpPr>
      <xdr:spPr>
        <a:xfrm>
          <a:off x="16370300" y="124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124333</xdr:rowOff>
    </xdr:from>
    <xdr:to>
      <xdr:col>81</xdr:col>
      <xdr:colOff>101600</xdr:colOff>
      <xdr:row>74</xdr:row>
      <xdr:rowOff>54483</xdr:rowOff>
    </xdr:to>
    <xdr:sp macro="" textlink="">
      <xdr:nvSpPr>
        <xdr:cNvPr id="652" name="楕円 651"/>
        <xdr:cNvSpPr/>
      </xdr:nvSpPr>
      <xdr:spPr>
        <a:xfrm>
          <a:off x="15430500" y="1264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71010</xdr:rowOff>
    </xdr:from>
    <xdr:ext cx="534377" cy="259045"/>
    <xdr:sp macro="" textlink="">
      <xdr:nvSpPr>
        <xdr:cNvPr id="653" name="テキスト ボックス 652"/>
        <xdr:cNvSpPr txBox="1"/>
      </xdr:nvSpPr>
      <xdr:spPr>
        <a:xfrm>
          <a:off x="15214111" y="1241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158652</xdr:rowOff>
    </xdr:from>
    <xdr:to>
      <xdr:col>76</xdr:col>
      <xdr:colOff>165100</xdr:colOff>
      <xdr:row>74</xdr:row>
      <xdr:rowOff>88802</xdr:rowOff>
    </xdr:to>
    <xdr:sp macro="" textlink="">
      <xdr:nvSpPr>
        <xdr:cNvPr id="654" name="楕円 653"/>
        <xdr:cNvSpPr/>
      </xdr:nvSpPr>
      <xdr:spPr>
        <a:xfrm>
          <a:off x="14541500" y="126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105329</xdr:rowOff>
    </xdr:from>
    <xdr:ext cx="534377" cy="259045"/>
    <xdr:sp macro="" textlink="">
      <xdr:nvSpPr>
        <xdr:cNvPr id="655" name="テキスト ボックス 654"/>
        <xdr:cNvSpPr txBox="1"/>
      </xdr:nvSpPr>
      <xdr:spPr>
        <a:xfrm>
          <a:off x="14325111" y="124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6376</xdr:rowOff>
    </xdr:from>
    <xdr:to>
      <xdr:col>72</xdr:col>
      <xdr:colOff>38100</xdr:colOff>
      <xdr:row>74</xdr:row>
      <xdr:rowOff>107976</xdr:rowOff>
    </xdr:to>
    <xdr:sp macro="" textlink="">
      <xdr:nvSpPr>
        <xdr:cNvPr id="656" name="楕円 655"/>
        <xdr:cNvSpPr/>
      </xdr:nvSpPr>
      <xdr:spPr>
        <a:xfrm>
          <a:off x="13652500" y="126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124503</xdr:rowOff>
    </xdr:from>
    <xdr:ext cx="534377" cy="259045"/>
    <xdr:sp macro="" textlink="">
      <xdr:nvSpPr>
        <xdr:cNvPr id="657" name="テキスト ボックス 656"/>
        <xdr:cNvSpPr txBox="1"/>
      </xdr:nvSpPr>
      <xdr:spPr>
        <a:xfrm>
          <a:off x="13436111" y="124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14662</xdr:rowOff>
    </xdr:from>
    <xdr:to>
      <xdr:col>67</xdr:col>
      <xdr:colOff>101600</xdr:colOff>
      <xdr:row>74</xdr:row>
      <xdr:rowOff>116262</xdr:rowOff>
    </xdr:to>
    <xdr:sp macro="" textlink="">
      <xdr:nvSpPr>
        <xdr:cNvPr id="658" name="楕円 657"/>
        <xdr:cNvSpPr/>
      </xdr:nvSpPr>
      <xdr:spPr>
        <a:xfrm>
          <a:off x="12763500" y="12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132789</xdr:rowOff>
    </xdr:from>
    <xdr:ext cx="534377" cy="259045"/>
    <xdr:sp macro="" textlink="">
      <xdr:nvSpPr>
        <xdr:cNvPr id="659" name="テキスト ボックス 658"/>
        <xdr:cNvSpPr txBox="1"/>
      </xdr:nvSpPr>
      <xdr:spPr>
        <a:xfrm>
          <a:off x="12547111" y="1247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1" name="テキスト ボックス 680"/>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5" name="直線コネクタ 684"/>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86"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87" name="直線コネクタ 686"/>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88"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89" name="直線コネクタ 688"/>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155147</xdr:rowOff>
    </xdr:from>
    <xdr:to>
      <xdr:col>85</xdr:col>
      <xdr:colOff>127000</xdr:colOff>
      <xdr:row>99</xdr:row>
      <xdr:rowOff>40194</xdr:rowOff>
    </xdr:to>
    <xdr:cxnSp macro="">
      <xdr:nvCxnSpPr>
        <xdr:cNvPr id="690" name="直線コネクタ 689"/>
        <xdr:cNvCxnSpPr/>
      </xdr:nvCxnSpPr>
      <xdr:spPr>
        <a:xfrm flipV="1">
          <a:off x="15481300" y="16957247"/>
          <a:ext cx="8382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1"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2" name="フローチャート: 判断 691"/>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117918</xdr:rowOff>
    </xdr:from>
    <xdr:to>
      <xdr:col>81</xdr:col>
      <xdr:colOff>50800</xdr:colOff>
      <xdr:row>99</xdr:row>
      <xdr:rowOff>40194</xdr:rowOff>
    </xdr:to>
    <xdr:cxnSp macro="">
      <xdr:nvCxnSpPr>
        <xdr:cNvPr id="693" name="直線コネクタ 692"/>
        <xdr:cNvCxnSpPr/>
      </xdr:nvCxnSpPr>
      <xdr:spPr>
        <a:xfrm>
          <a:off x="14592300" y="1674856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4" name="フローチャート: 判断 693"/>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5" name="テキスト ボックス 694"/>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117918</xdr:rowOff>
    </xdr:from>
    <xdr:to>
      <xdr:col>76</xdr:col>
      <xdr:colOff>114300</xdr:colOff>
      <xdr:row>99</xdr:row>
      <xdr:rowOff>14557</xdr:rowOff>
    </xdr:to>
    <xdr:cxnSp macro="">
      <xdr:nvCxnSpPr>
        <xdr:cNvPr id="696" name="直線コネクタ 695"/>
        <xdr:cNvCxnSpPr/>
      </xdr:nvCxnSpPr>
      <xdr:spPr>
        <a:xfrm flipV="1">
          <a:off x="13703300" y="16748568"/>
          <a:ext cx="889000" cy="23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697" name="フローチャート: 判断 696"/>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698" name="テキスト ボックス 697"/>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14557</xdr:rowOff>
    </xdr:from>
    <xdr:to>
      <xdr:col>71</xdr:col>
      <xdr:colOff>177800</xdr:colOff>
      <xdr:row>99</xdr:row>
      <xdr:rowOff>51788</xdr:rowOff>
    </xdr:to>
    <xdr:cxnSp macro="">
      <xdr:nvCxnSpPr>
        <xdr:cNvPr id="699" name="直線コネクタ 698"/>
        <xdr:cNvCxnSpPr/>
      </xdr:nvCxnSpPr>
      <xdr:spPr>
        <a:xfrm flipV="1">
          <a:off x="12814300" y="16988107"/>
          <a:ext cx="889000" cy="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0" name="フローチャート: 判断 699"/>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1" name="テキスト ボックス 700"/>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2" name="フローチャート: 判断 701"/>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3" name="テキスト ボックス 702"/>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104347</xdr:rowOff>
    </xdr:from>
    <xdr:to>
      <xdr:col>85</xdr:col>
      <xdr:colOff>177800</xdr:colOff>
      <xdr:row>99</xdr:row>
      <xdr:rowOff>34497</xdr:rowOff>
    </xdr:to>
    <xdr:sp macro="" textlink="">
      <xdr:nvSpPr>
        <xdr:cNvPr id="709" name="楕円 708"/>
        <xdr:cNvSpPr/>
      </xdr:nvSpPr>
      <xdr:spPr>
        <a:xfrm>
          <a:off x="16268700" y="1690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19274</xdr:rowOff>
    </xdr:from>
    <xdr:ext cx="469744" cy="259045"/>
    <xdr:sp macro="" textlink="">
      <xdr:nvSpPr>
        <xdr:cNvPr id="710" name="積立金該当値テキスト"/>
        <xdr:cNvSpPr txBox="1"/>
      </xdr:nvSpPr>
      <xdr:spPr>
        <a:xfrm>
          <a:off x="16370300" y="168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160844</xdr:rowOff>
    </xdr:from>
    <xdr:to>
      <xdr:col>81</xdr:col>
      <xdr:colOff>101600</xdr:colOff>
      <xdr:row>99</xdr:row>
      <xdr:rowOff>90994</xdr:rowOff>
    </xdr:to>
    <xdr:sp macro="" textlink="">
      <xdr:nvSpPr>
        <xdr:cNvPr id="711" name="楕円 710"/>
        <xdr:cNvSpPr/>
      </xdr:nvSpPr>
      <xdr:spPr>
        <a:xfrm>
          <a:off x="15430500" y="1696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82121</xdr:rowOff>
    </xdr:from>
    <xdr:ext cx="469744" cy="259045"/>
    <xdr:sp macro="" textlink="">
      <xdr:nvSpPr>
        <xdr:cNvPr id="712" name="テキスト ボックス 711"/>
        <xdr:cNvSpPr txBox="1"/>
      </xdr:nvSpPr>
      <xdr:spPr>
        <a:xfrm>
          <a:off x="15246428" y="1705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67118</xdr:rowOff>
    </xdr:from>
    <xdr:to>
      <xdr:col>76</xdr:col>
      <xdr:colOff>165100</xdr:colOff>
      <xdr:row>97</xdr:row>
      <xdr:rowOff>168718</xdr:rowOff>
    </xdr:to>
    <xdr:sp macro="" textlink="">
      <xdr:nvSpPr>
        <xdr:cNvPr id="713" name="楕円 712"/>
        <xdr:cNvSpPr/>
      </xdr:nvSpPr>
      <xdr:spPr>
        <a:xfrm>
          <a:off x="14541500" y="1669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159845</xdr:rowOff>
    </xdr:from>
    <xdr:ext cx="469744" cy="259045"/>
    <xdr:sp macro="" textlink="">
      <xdr:nvSpPr>
        <xdr:cNvPr id="714" name="テキスト ボックス 713"/>
        <xdr:cNvSpPr txBox="1"/>
      </xdr:nvSpPr>
      <xdr:spPr>
        <a:xfrm>
          <a:off x="14357428" y="1679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135207</xdr:rowOff>
    </xdr:from>
    <xdr:to>
      <xdr:col>72</xdr:col>
      <xdr:colOff>38100</xdr:colOff>
      <xdr:row>99</xdr:row>
      <xdr:rowOff>65357</xdr:rowOff>
    </xdr:to>
    <xdr:sp macro="" textlink="">
      <xdr:nvSpPr>
        <xdr:cNvPr id="715" name="楕円 714"/>
        <xdr:cNvSpPr/>
      </xdr:nvSpPr>
      <xdr:spPr>
        <a:xfrm>
          <a:off x="13652500" y="169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56484</xdr:rowOff>
    </xdr:from>
    <xdr:ext cx="469744" cy="259045"/>
    <xdr:sp macro="" textlink="">
      <xdr:nvSpPr>
        <xdr:cNvPr id="716" name="テキスト ボックス 715"/>
        <xdr:cNvSpPr txBox="1"/>
      </xdr:nvSpPr>
      <xdr:spPr>
        <a:xfrm>
          <a:off x="13468428" y="1703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988</xdr:rowOff>
    </xdr:from>
    <xdr:to>
      <xdr:col>67</xdr:col>
      <xdr:colOff>101600</xdr:colOff>
      <xdr:row>99</xdr:row>
      <xdr:rowOff>102588</xdr:rowOff>
    </xdr:to>
    <xdr:sp macro="" textlink="">
      <xdr:nvSpPr>
        <xdr:cNvPr id="717" name="楕円 716"/>
        <xdr:cNvSpPr/>
      </xdr:nvSpPr>
      <xdr:spPr>
        <a:xfrm>
          <a:off x="12763500" y="169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93715</xdr:rowOff>
    </xdr:from>
    <xdr:ext cx="469744" cy="259045"/>
    <xdr:sp macro="" textlink="">
      <xdr:nvSpPr>
        <xdr:cNvPr id="718" name="テキスト ボックス 717"/>
        <xdr:cNvSpPr txBox="1"/>
      </xdr:nvSpPr>
      <xdr:spPr>
        <a:xfrm>
          <a:off x="12579428" y="1706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2" name="直線コネクタ 741"/>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5"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46" name="直線コネクタ 745"/>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31877</xdr:rowOff>
    </xdr:from>
    <xdr:to>
      <xdr:col>116</xdr:col>
      <xdr:colOff>63500</xdr:colOff>
      <xdr:row>38</xdr:row>
      <xdr:rowOff>65786</xdr:rowOff>
    </xdr:to>
    <xdr:cxnSp macro="">
      <xdr:nvCxnSpPr>
        <xdr:cNvPr id="747" name="直線コネクタ 746"/>
        <xdr:cNvCxnSpPr/>
      </xdr:nvCxnSpPr>
      <xdr:spPr>
        <a:xfrm>
          <a:off x="21323300" y="6546977"/>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48"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49" name="フローチャート: 判断 748"/>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31877</xdr:rowOff>
    </xdr:from>
    <xdr:to>
      <xdr:col>111</xdr:col>
      <xdr:colOff>177800</xdr:colOff>
      <xdr:row>38</xdr:row>
      <xdr:rowOff>114364</xdr:rowOff>
    </xdr:to>
    <xdr:cxnSp macro="">
      <xdr:nvCxnSpPr>
        <xdr:cNvPr id="750" name="直線コネクタ 749"/>
        <xdr:cNvCxnSpPr/>
      </xdr:nvCxnSpPr>
      <xdr:spPr>
        <a:xfrm flipV="1">
          <a:off x="20434300" y="6546977"/>
          <a:ext cx="889000" cy="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1" name="フローチャート: 判断 750"/>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2" name="テキスト ボックス 751"/>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23685</xdr:rowOff>
    </xdr:from>
    <xdr:to>
      <xdr:col>107</xdr:col>
      <xdr:colOff>50800</xdr:colOff>
      <xdr:row>38</xdr:row>
      <xdr:rowOff>114364</xdr:rowOff>
    </xdr:to>
    <xdr:cxnSp macro="">
      <xdr:nvCxnSpPr>
        <xdr:cNvPr id="753" name="直線コネクタ 752"/>
        <xdr:cNvCxnSpPr/>
      </xdr:nvCxnSpPr>
      <xdr:spPr>
        <a:xfrm>
          <a:off x="19545300" y="6538785"/>
          <a:ext cx="889000" cy="9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4" name="フローチャート: 判断 753"/>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5" name="テキスト ボックス 754"/>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23685</xdr:rowOff>
    </xdr:from>
    <xdr:to>
      <xdr:col>102</xdr:col>
      <xdr:colOff>114300</xdr:colOff>
      <xdr:row>38</xdr:row>
      <xdr:rowOff>72072</xdr:rowOff>
    </xdr:to>
    <xdr:cxnSp macro="">
      <xdr:nvCxnSpPr>
        <xdr:cNvPr id="756" name="直線コネクタ 755"/>
        <xdr:cNvCxnSpPr/>
      </xdr:nvCxnSpPr>
      <xdr:spPr>
        <a:xfrm flipV="1">
          <a:off x="18656300" y="6538785"/>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57" name="フローチャート: 判断 756"/>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58" name="テキスト ボックス 757"/>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59" name="フローチャート: 判断 758"/>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0" name="テキスト ボックス 759"/>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14986</xdr:rowOff>
    </xdr:from>
    <xdr:to>
      <xdr:col>116</xdr:col>
      <xdr:colOff>114300</xdr:colOff>
      <xdr:row>38</xdr:row>
      <xdr:rowOff>116586</xdr:rowOff>
    </xdr:to>
    <xdr:sp macro="" textlink="">
      <xdr:nvSpPr>
        <xdr:cNvPr id="766" name="楕円 765"/>
        <xdr:cNvSpPr/>
      </xdr:nvSpPr>
      <xdr:spPr>
        <a:xfrm>
          <a:off x="221107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164863</xdr:rowOff>
    </xdr:from>
    <xdr:ext cx="378565" cy="259045"/>
    <xdr:sp macro="" textlink="">
      <xdr:nvSpPr>
        <xdr:cNvPr id="767" name="投資及び出資金該当値テキスト"/>
        <xdr:cNvSpPr txBox="1"/>
      </xdr:nvSpPr>
      <xdr:spPr>
        <a:xfrm>
          <a:off x="22212300" y="650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152527</xdr:rowOff>
    </xdr:from>
    <xdr:to>
      <xdr:col>112</xdr:col>
      <xdr:colOff>38100</xdr:colOff>
      <xdr:row>38</xdr:row>
      <xdr:rowOff>82677</xdr:rowOff>
    </xdr:to>
    <xdr:sp macro="" textlink="">
      <xdr:nvSpPr>
        <xdr:cNvPr id="768" name="楕円 767"/>
        <xdr:cNvSpPr/>
      </xdr:nvSpPr>
      <xdr:spPr>
        <a:xfrm>
          <a:off x="21272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73804</xdr:rowOff>
    </xdr:from>
    <xdr:ext cx="378565" cy="259045"/>
    <xdr:sp macro="" textlink="">
      <xdr:nvSpPr>
        <xdr:cNvPr id="769" name="テキスト ボックス 768"/>
        <xdr:cNvSpPr txBox="1"/>
      </xdr:nvSpPr>
      <xdr:spPr>
        <a:xfrm>
          <a:off x="21134017" y="6588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63564</xdr:rowOff>
    </xdr:from>
    <xdr:to>
      <xdr:col>107</xdr:col>
      <xdr:colOff>101600</xdr:colOff>
      <xdr:row>38</xdr:row>
      <xdr:rowOff>165164</xdr:rowOff>
    </xdr:to>
    <xdr:sp macro="" textlink="">
      <xdr:nvSpPr>
        <xdr:cNvPr id="770" name="楕円 769"/>
        <xdr:cNvSpPr/>
      </xdr:nvSpPr>
      <xdr:spPr>
        <a:xfrm>
          <a:off x="20383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156291</xdr:rowOff>
    </xdr:from>
    <xdr:ext cx="378565" cy="259045"/>
    <xdr:sp macro="" textlink="">
      <xdr:nvSpPr>
        <xdr:cNvPr id="771" name="テキスト ボックス 770"/>
        <xdr:cNvSpPr txBox="1"/>
      </xdr:nvSpPr>
      <xdr:spPr>
        <a:xfrm>
          <a:off x="20245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144335</xdr:rowOff>
    </xdr:from>
    <xdr:to>
      <xdr:col>102</xdr:col>
      <xdr:colOff>165100</xdr:colOff>
      <xdr:row>38</xdr:row>
      <xdr:rowOff>74485</xdr:rowOff>
    </xdr:to>
    <xdr:sp macro="" textlink="">
      <xdr:nvSpPr>
        <xdr:cNvPr id="772" name="楕円 771"/>
        <xdr:cNvSpPr/>
      </xdr:nvSpPr>
      <xdr:spPr>
        <a:xfrm>
          <a:off x="19494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65612</xdr:rowOff>
    </xdr:from>
    <xdr:ext cx="469744" cy="259045"/>
    <xdr:sp macro="" textlink="">
      <xdr:nvSpPr>
        <xdr:cNvPr id="773" name="テキスト ボックス 772"/>
        <xdr:cNvSpPr txBox="1"/>
      </xdr:nvSpPr>
      <xdr:spPr>
        <a:xfrm>
          <a:off x="19310428" y="658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21272</xdr:rowOff>
    </xdr:from>
    <xdr:to>
      <xdr:col>98</xdr:col>
      <xdr:colOff>38100</xdr:colOff>
      <xdr:row>38</xdr:row>
      <xdr:rowOff>122872</xdr:rowOff>
    </xdr:to>
    <xdr:sp macro="" textlink="">
      <xdr:nvSpPr>
        <xdr:cNvPr id="774" name="楕円 773"/>
        <xdr:cNvSpPr/>
      </xdr:nvSpPr>
      <xdr:spPr>
        <a:xfrm>
          <a:off x="18605500" y="653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113999</xdr:rowOff>
    </xdr:from>
    <xdr:ext cx="378565" cy="259045"/>
    <xdr:sp macro="" textlink="">
      <xdr:nvSpPr>
        <xdr:cNvPr id="775" name="テキスト ボックス 774"/>
        <xdr:cNvSpPr txBox="1"/>
      </xdr:nvSpPr>
      <xdr:spPr>
        <a:xfrm>
          <a:off x="18467017" y="662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7" name="テキスト ボックス 79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799" name="直線コネクタ 798"/>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0"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1" name="直線コネクタ 800"/>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2"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3" name="直線コネクタ 802"/>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140215</xdr:rowOff>
    </xdr:from>
    <xdr:to>
      <xdr:col>116</xdr:col>
      <xdr:colOff>63500</xdr:colOff>
      <xdr:row>57</xdr:row>
      <xdr:rowOff>46145</xdr:rowOff>
    </xdr:to>
    <xdr:cxnSp macro="">
      <xdr:nvCxnSpPr>
        <xdr:cNvPr id="804" name="直線コネクタ 803"/>
        <xdr:cNvCxnSpPr/>
      </xdr:nvCxnSpPr>
      <xdr:spPr>
        <a:xfrm>
          <a:off x="21323300" y="9741415"/>
          <a:ext cx="838200" cy="7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5" name="貸付金平均値テキスト"/>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06" name="フローチャート: 判断 805"/>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140215</xdr:rowOff>
    </xdr:from>
    <xdr:to>
      <xdr:col>111</xdr:col>
      <xdr:colOff>177800</xdr:colOff>
      <xdr:row>56</xdr:row>
      <xdr:rowOff>144196</xdr:rowOff>
    </xdr:to>
    <xdr:cxnSp macro="">
      <xdr:nvCxnSpPr>
        <xdr:cNvPr id="807" name="直線コネクタ 806"/>
        <xdr:cNvCxnSpPr/>
      </xdr:nvCxnSpPr>
      <xdr:spPr>
        <a:xfrm flipV="1">
          <a:off x="20434300" y="974141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08" name="フローチャート: 判断 807"/>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09" name="テキスト ボックス 808"/>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144196</xdr:rowOff>
    </xdr:from>
    <xdr:to>
      <xdr:col>107</xdr:col>
      <xdr:colOff>50800</xdr:colOff>
      <xdr:row>56</xdr:row>
      <xdr:rowOff>154312</xdr:rowOff>
    </xdr:to>
    <xdr:cxnSp macro="">
      <xdr:nvCxnSpPr>
        <xdr:cNvPr id="810" name="直線コネクタ 809"/>
        <xdr:cNvCxnSpPr/>
      </xdr:nvCxnSpPr>
      <xdr:spPr>
        <a:xfrm flipV="1">
          <a:off x="19545300" y="9745396"/>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1" name="フローチャート: 判断 810"/>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102208</xdr:rowOff>
    </xdr:from>
    <xdr:ext cx="469744" cy="259045"/>
    <xdr:sp macro="" textlink="">
      <xdr:nvSpPr>
        <xdr:cNvPr id="812" name="テキスト ボックス 811"/>
        <xdr:cNvSpPr txBox="1"/>
      </xdr:nvSpPr>
      <xdr:spPr>
        <a:xfrm>
          <a:off x="20199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154312</xdr:rowOff>
    </xdr:from>
    <xdr:to>
      <xdr:col>102</xdr:col>
      <xdr:colOff>114300</xdr:colOff>
      <xdr:row>57</xdr:row>
      <xdr:rowOff>125488</xdr:rowOff>
    </xdr:to>
    <xdr:cxnSp macro="">
      <xdr:nvCxnSpPr>
        <xdr:cNvPr id="813" name="直線コネクタ 812"/>
        <xdr:cNvCxnSpPr/>
      </xdr:nvCxnSpPr>
      <xdr:spPr>
        <a:xfrm flipV="1">
          <a:off x="18656300" y="9755512"/>
          <a:ext cx="889000" cy="14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4" name="フローチャート: 判断 813"/>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81824</xdr:rowOff>
    </xdr:from>
    <xdr:ext cx="469744" cy="259045"/>
    <xdr:sp macro="" textlink="">
      <xdr:nvSpPr>
        <xdr:cNvPr id="815" name="テキスト ボックス 814"/>
        <xdr:cNvSpPr txBox="1"/>
      </xdr:nvSpPr>
      <xdr:spPr>
        <a:xfrm>
          <a:off x="19310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16" name="フローチャート: 判断 815"/>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17" name="テキスト ボックス 816"/>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166795</xdr:rowOff>
    </xdr:from>
    <xdr:to>
      <xdr:col>116</xdr:col>
      <xdr:colOff>114300</xdr:colOff>
      <xdr:row>57</xdr:row>
      <xdr:rowOff>96945</xdr:rowOff>
    </xdr:to>
    <xdr:sp macro="" textlink="">
      <xdr:nvSpPr>
        <xdr:cNvPr id="823" name="楕円 822"/>
        <xdr:cNvSpPr/>
      </xdr:nvSpPr>
      <xdr:spPr>
        <a:xfrm>
          <a:off x="22110700" y="9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18222</xdr:rowOff>
    </xdr:from>
    <xdr:ext cx="534377" cy="259045"/>
    <xdr:sp macro="" textlink="">
      <xdr:nvSpPr>
        <xdr:cNvPr id="824" name="貸付金該当値テキスト"/>
        <xdr:cNvSpPr txBox="1"/>
      </xdr:nvSpPr>
      <xdr:spPr>
        <a:xfrm>
          <a:off x="22212300" y="96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89415</xdr:rowOff>
    </xdr:from>
    <xdr:to>
      <xdr:col>112</xdr:col>
      <xdr:colOff>38100</xdr:colOff>
      <xdr:row>57</xdr:row>
      <xdr:rowOff>19565</xdr:rowOff>
    </xdr:to>
    <xdr:sp macro="" textlink="">
      <xdr:nvSpPr>
        <xdr:cNvPr id="825" name="楕円 824"/>
        <xdr:cNvSpPr/>
      </xdr:nvSpPr>
      <xdr:spPr>
        <a:xfrm>
          <a:off x="21272500" y="96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36092</xdr:rowOff>
    </xdr:from>
    <xdr:ext cx="534377" cy="259045"/>
    <xdr:sp macro="" textlink="">
      <xdr:nvSpPr>
        <xdr:cNvPr id="826" name="テキスト ボックス 825"/>
        <xdr:cNvSpPr txBox="1"/>
      </xdr:nvSpPr>
      <xdr:spPr>
        <a:xfrm>
          <a:off x="21056111" y="946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93396</xdr:rowOff>
    </xdr:from>
    <xdr:to>
      <xdr:col>107</xdr:col>
      <xdr:colOff>101600</xdr:colOff>
      <xdr:row>57</xdr:row>
      <xdr:rowOff>23546</xdr:rowOff>
    </xdr:to>
    <xdr:sp macro="" textlink="">
      <xdr:nvSpPr>
        <xdr:cNvPr id="827" name="楕円 826"/>
        <xdr:cNvSpPr/>
      </xdr:nvSpPr>
      <xdr:spPr>
        <a:xfrm>
          <a:off x="20383500" y="969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40073</xdr:rowOff>
    </xdr:from>
    <xdr:ext cx="534377" cy="259045"/>
    <xdr:sp macro="" textlink="">
      <xdr:nvSpPr>
        <xdr:cNvPr id="828" name="テキスト ボックス 827"/>
        <xdr:cNvSpPr txBox="1"/>
      </xdr:nvSpPr>
      <xdr:spPr>
        <a:xfrm>
          <a:off x="20167111" y="94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103512</xdr:rowOff>
    </xdr:from>
    <xdr:to>
      <xdr:col>102</xdr:col>
      <xdr:colOff>165100</xdr:colOff>
      <xdr:row>57</xdr:row>
      <xdr:rowOff>33662</xdr:rowOff>
    </xdr:to>
    <xdr:sp macro="" textlink="">
      <xdr:nvSpPr>
        <xdr:cNvPr id="829" name="楕円 828"/>
        <xdr:cNvSpPr/>
      </xdr:nvSpPr>
      <xdr:spPr>
        <a:xfrm>
          <a:off x="19494500" y="97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50189</xdr:rowOff>
    </xdr:from>
    <xdr:ext cx="534377" cy="259045"/>
    <xdr:sp macro="" textlink="">
      <xdr:nvSpPr>
        <xdr:cNvPr id="830" name="テキスト ボックス 829"/>
        <xdr:cNvSpPr txBox="1"/>
      </xdr:nvSpPr>
      <xdr:spPr>
        <a:xfrm>
          <a:off x="19278111" y="94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74688</xdr:rowOff>
    </xdr:from>
    <xdr:to>
      <xdr:col>98</xdr:col>
      <xdr:colOff>38100</xdr:colOff>
      <xdr:row>58</xdr:row>
      <xdr:rowOff>4838</xdr:rowOff>
    </xdr:to>
    <xdr:sp macro="" textlink="">
      <xdr:nvSpPr>
        <xdr:cNvPr id="831" name="楕円 830"/>
        <xdr:cNvSpPr/>
      </xdr:nvSpPr>
      <xdr:spPr>
        <a:xfrm>
          <a:off x="18605500" y="9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21365</xdr:rowOff>
    </xdr:from>
    <xdr:ext cx="534377" cy="259045"/>
    <xdr:sp macro="" textlink="">
      <xdr:nvSpPr>
        <xdr:cNvPr id="832" name="テキスト ボックス 831"/>
        <xdr:cNvSpPr txBox="1"/>
      </xdr:nvSpPr>
      <xdr:spPr>
        <a:xfrm>
          <a:off x="18389111" y="96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57" name="直線コネクタ 856"/>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58"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59" name="直線コネクタ 858"/>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0"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1" name="直線コネクタ 860"/>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120917</xdr:rowOff>
    </xdr:from>
    <xdr:to>
      <xdr:col>116</xdr:col>
      <xdr:colOff>63500</xdr:colOff>
      <xdr:row>76</xdr:row>
      <xdr:rowOff>16180</xdr:rowOff>
    </xdr:to>
    <xdr:cxnSp macro="">
      <xdr:nvCxnSpPr>
        <xdr:cNvPr id="862" name="直線コネクタ 861"/>
        <xdr:cNvCxnSpPr/>
      </xdr:nvCxnSpPr>
      <xdr:spPr>
        <a:xfrm flipV="1">
          <a:off x="21323300" y="12979667"/>
          <a:ext cx="838200" cy="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3"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4" name="フローチャート: 判断 863"/>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16180</xdr:rowOff>
    </xdr:from>
    <xdr:to>
      <xdr:col>111</xdr:col>
      <xdr:colOff>177800</xdr:colOff>
      <xdr:row>76</xdr:row>
      <xdr:rowOff>36334</xdr:rowOff>
    </xdr:to>
    <xdr:cxnSp macro="">
      <xdr:nvCxnSpPr>
        <xdr:cNvPr id="865" name="直線コネクタ 864"/>
        <xdr:cNvCxnSpPr/>
      </xdr:nvCxnSpPr>
      <xdr:spPr>
        <a:xfrm flipV="1">
          <a:off x="20434300" y="13046380"/>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66" name="フローチャート: 判断 865"/>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67" name="テキスト ボックス 866"/>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159817</xdr:rowOff>
    </xdr:from>
    <xdr:to>
      <xdr:col>107</xdr:col>
      <xdr:colOff>50800</xdr:colOff>
      <xdr:row>76</xdr:row>
      <xdr:rowOff>36334</xdr:rowOff>
    </xdr:to>
    <xdr:cxnSp macro="">
      <xdr:nvCxnSpPr>
        <xdr:cNvPr id="868" name="直線コネクタ 867"/>
        <xdr:cNvCxnSpPr/>
      </xdr:nvCxnSpPr>
      <xdr:spPr>
        <a:xfrm>
          <a:off x="19545300" y="13018567"/>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69" name="フローチャート: 判断 868"/>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0" name="テキスト ボックス 869"/>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159817</xdr:rowOff>
    </xdr:from>
    <xdr:to>
      <xdr:col>102</xdr:col>
      <xdr:colOff>114300</xdr:colOff>
      <xdr:row>75</xdr:row>
      <xdr:rowOff>162140</xdr:rowOff>
    </xdr:to>
    <xdr:cxnSp macro="">
      <xdr:nvCxnSpPr>
        <xdr:cNvPr id="871" name="直線コネクタ 870"/>
        <xdr:cNvCxnSpPr/>
      </xdr:nvCxnSpPr>
      <xdr:spPr>
        <a:xfrm flipV="1">
          <a:off x="18656300" y="1301856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2" name="フローチャート: 判断 871"/>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3" name="テキスト ボックス 872"/>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4" name="フローチャート: 判断 873"/>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5" name="テキスト ボックス 874"/>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70117</xdr:rowOff>
    </xdr:from>
    <xdr:to>
      <xdr:col>116</xdr:col>
      <xdr:colOff>114300</xdr:colOff>
      <xdr:row>76</xdr:row>
      <xdr:rowOff>267</xdr:rowOff>
    </xdr:to>
    <xdr:sp macro="" textlink="">
      <xdr:nvSpPr>
        <xdr:cNvPr id="881" name="楕円 880"/>
        <xdr:cNvSpPr/>
      </xdr:nvSpPr>
      <xdr:spPr>
        <a:xfrm>
          <a:off x="22110700" y="129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48544</xdr:rowOff>
    </xdr:from>
    <xdr:ext cx="534377" cy="259045"/>
    <xdr:sp macro="" textlink="">
      <xdr:nvSpPr>
        <xdr:cNvPr id="882" name="繰出金該当値テキスト"/>
        <xdr:cNvSpPr txBox="1"/>
      </xdr:nvSpPr>
      <xdr:spPr>
        <a:xfrm>
          <a:off x="22212300" y="129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136830</xdr:rowOff>
    </xdr:from>
    <xdr:to>
      <xdr:col>112</xdr:col>
      <xdr:colOff>38100</xdr:colOff>
      <xdr:row>76</xdr:row>
      <xdr:rowOff>66979</xdr:rowOff>
    </xdr:to>
    <xdr:sp macro="" textlink="">
      <xdr:nvSpPr>
        <xdr:cNvPr id="883" name="楕円 882"/>
        <xdr:cNvSpPr/>
      </xdr:nvSpPr>
      <xdr:spPr>
        <a:xfrm>
          <a:off x="21272500" y="1299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58107</xdr:rowOff>
    </xdr:from>
    <xdr:ext cx="534377" cy="259045"/>
    <xdr:sp macro="" textlink="">
      <xdr:nvSpPr>
        <xdr:cNvPr id="884" name="テキスト ボックス 883"/>
        <xdr:cNvSpPr txBox="1"/>
      </xdr:nvSpPr>
      <xdr:spPr>
        <a:xfrm>
          <a:off x="21056111" y="130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156984</xdr:rowOff>
    </xdr:from>
    <xdr:to>
      <xdr:col>107</xdr:col>
      <xdr:colOff>101600</xdr:colOff>
      <xdr:row>76</xdr:row>
      <xdr:rowOff>87134</xdr:rowOff>
    </xdr:to>
    <xdr:sp macro="" textlink="">
      <xdr:nvSpPr>
        <xdr:cNvPr id="885" name="楕円 884"/>
        <xdr:cNvSpPr/>
      </xdr:nvSpPr>
      <xdr:spPr>
        <a:xfrm>
          <a:off x="20383500" y="130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78261</xdr:rowOff>
    </xdr:from>
    <xdr:ext cx="534377" cy="259045"/>
    <xdr:sp macro="" textlink="">
      <xdr:nvSpPr>
        <xdr:cNvPr id="886" name="テキスト ボックス 885"/>
        <xdr:cNvSpPr txBox="1"/>
      </xdr:nvSpPr>
      <xdr:spPr>
        <a:xfrm>
          <a:off x="20167111" y="1310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109017</xdr:rowOff>
    </xdr:from>
    <xdr:to>
      <xdr:col>102</xdr:col>
      <xdr:colOff>165100</xdr:colOff>
      <xdr:row>76</xdr:row>
      <xdr:rowOff>39167</xdr:rowOff>
    </xdr:to>
    <xdr:sp macro="" textlink="">
      <xdr:nvSpPr>
        <xdr:cNvPr id="887" name="楕円 886"/>
        <xdr:cNvSpPr/>
      </xdr:nvSpPr>
      <xdr:spPr>
        <a:xfrm>
          <a:off x="19494500" y="129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30294</xdr:rowOff>
    </xdr:from>
    <xdr:ext cx="534377" cy="259045"/>
    <xdr:sp macro="" textlink="">
      <xdr:nvSpPr>
        <xdr:cNvPr id="888" name="テキスト ボックス 887"/>
        <xdr:cNvSpPr txBox="1"/>
      </xdr:nvSpPr>
      <xdr:spPr>
        <a:xfrm>
          <a:off x="19278111" y="130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111341</xdr:rowOff>
    </xdr:from>
    <xdr:to>
      <xdr:col>98</xdr:col>
      <xdr:colOff>38100</xdr:colOff>
      <xdr:row>76</xdr:row>
      <xdr:rowOff>41492</xdr:rowOff>
    </xdr:to>
    <xdr:sp macro="" textlink="">
      <xdr:nvSpPr>
        <xdr:cNvPr id="889" name="楕円 888"/>
        <xdr:cNvSpPr/>
      </xdr:nvSpPr>
      <xdr:spPr>
        <a:xfrm>
          <a:off x="18605500" y="12970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32617</xdr:rowOff>
    </xdr:from>
    <xdr:ext cx="534377" cy="259045"/>
    <xdr:sp macro="" textlink="">
      <xdr:nvSpPr>
        <xdr:cNvPr id="890" name="テキスト ボックス 889"/>
        <xdr:cNvSpPr txBox="1"/>
      </xdr:nvSpPr>
      <xdr:spPr>
        <a:xfrm>
          <a:off x="18389111" y="130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99,873</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円となっており、前年度から増加した要因として、物価高騰対策として実施した電力・ガス・食料品等重点支援給付金の増などが挙げられる。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53,626</a:t>
          </a:r>
          <a:r>
            <a:rPr kumimoji="1" lang="ja-JP" altLang="en-US" sz="1300">
              <a:latin typeface="ＭＳ Ｐゴシック" panose="020B0600070205080204" pitchFamily="50" charset="-128"/>
              <a:ea typeface="ＭＳ Ｐゴシック" panose="020B0600070205080204" pitchFamily="50" charset="-128"/>
            </a:rPr>
            <a:t>円となっており、コロナ経済対策のプレミアム付き商品券事業や物価高騰対策の建設・製造・運送業対象原油価格高騰対策特別支援事業の終了に伴い、令和５年度は減少している。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43,703</a:t>
          </a:r>
          <a:r>
            <a:rPr kumimoji="1" lang="ja-JP" altLang="en-US" sz="1300">
              <a:latin typeface="ＭＳ Ｐゴシック" panose="020B0600070205080204" pitchFamily="50" charset="-128"/>
              <a:ea typeface="ＭＳ Ｐゴシック" panose="020B0600070205080204" pitchFamily="50" charset="-128"/>
            </a:rPr>
            <a:t>円となっており、ながのこども館や豊野防災交流センターの整備事業の実施、社会体育館や小・中学校校舎の長寿命化改修事業の増により、令和５年度は増加している。今後は、公共施設の長寿命化対策の本格的な実施により、普通建設事業費（うち更新整備）の更なる増加が見込まれる。</a:t>
          </a:r>
        </a:p>
        <a:p>
          <a:r>
            <a:rPr kumimoji="1" lang="ja-JP" altLang="en-US" sz="1300">
              <a:latin typeface="ＭＳ Ｐゴシック" panose="020B0600070205080204" pitchFamily="50" charset="-128"/>
              <a:ea typeface="ＭＳ Ｐゴシック" panose="020B0600070205080204" pitchFamily="50" charset="-128"/>
            </a:rPr>
            <a:t>　災害復旧事業費は、住民一人当たり</a:t>
          </a:r>
          <a:r>
            <a:rPr kumimoji="1" lang="en-US" altLang="ja-JP" sz="1300">
              <a:latin typeface="ＭＳ Ｐゴシック" panose="020B0600070205080204" pitchFamily="50" charset="-128"/>
              <a:ea typeface="ＭＳ Ｐゴシック" panose="020B0600070205080204" pitchFamily="50" charset="-128"/>
            </a:rPr>
            <a:t>3,919</a:t>
          </a:r>
          <a:r>
            <a:rPr kumimoji="1" lang="ja-JP" altLang="en-US" sz="1300">
              <a:latin typeface="ＭＳ Ｐゴシック" panose="020B0600070205080204" pitchFamily="50" charset="-128"/>
              <a:ea typeface="ＭＳ Ｐゴシック" panose="020B0600070205080204" pitchFamily="50" charset="-128"/>
            </a:rPr>
            <a:t>円となっており、令和５年度は東日本台風災害関連である保育所災害復旧事業が完了したが、大雨による道路施設災害復旧事業の増により増加しており、依然として全国平均に比べて高くなっている。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公債費は、東日本台風災害復旧事業に係る起債の元金償還の本格化などにより増加している。また、積立金は、臨時財政対策債償還基金費の積立てによる減債基金積立金の増により同じく増加している。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長野県長野市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365,572
361,224
834.81
166,779,818
160,600,648
3,708,801
91,426,035
132,530,974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52070</xdr:rowOff>
    </xdr:from>
    <xdr:to>
      <xdr:col>24</xdr:col>
      <xdr:colOff>63500</xdr:colOff>
      <xdr:row>35</xdr:row>
      <xdr:rowOff>120650</xdr:rowOff>
    </xdr:to>
    <xdr:cxnSp macro="">
      <xdr:nvCxnSpPr>
        <xdr:cNvPr id="61" name="直線コネクタ 60"/>
        <xdr:cNvCxnSpPr/>
      </xdr:nvCxnSpPr>
      <xdr:spPr>
        <a:xfrm>
          <a:off x="3797300" y="6052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52070</xdr:rowOff>
    </xdr:from>
    <xdr:to>
      <xdr:col>19</xdr:col>
      <xdr:colOff>177800</xdr:colOff>
      <xdr:row>35</xdr:row>
      <xdr:rowOff>53594</xdr:rowOff>
    </xdr:to>
    <xdr:cxnSp macro="">
      <xdr:nvCxnSpPr>
        <xdr:cNvPr id="64" name="直線コネクタ 63"/>
        <xdr:cNvCxnSpPr/>
      </xdr:nvCxnSpPr>
      <xdr:spPr>
        <a:xfrm flipV="1">
          <a:off x="2908300" y="605282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135145</xdr:rowOff>
    </xdr:from>
    <xdr:ext cx="469744" cy="259045"/>
    <xdr:sp macro="" textlink="">
      <xdr:nvSpPr>
        <xdr:cNvPr id="66" name="テキスト ボックス 65"/>
        <xdr:cNvSpPr txBox="1"/>
      </xdr:nvSpPr>
      <xdr:spPr>
        <a:xfrm>
          <a:off x="3562428"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52832</xdr:rowOff>
    </xdr:from>
    <xdr:to>
      <xdr:col>15</xdr:col>
      <xdr:colOff>50800</xdr:colOff>
      <xdr:row>35</xdr:row>
      <xdr:rowOff>53594</xdr:rowOff>
    </xdr:to>
    <xdr:cxnSp macro="">
      <xdr:nvCxnSpPr>
        <xdr:cNvPr id="67" name="直線コネクタ 66"/>
        <xdr:cNvCxnSpPr/>
      </xdr:nvCxnSpPr>
      <xdr:spPr>
        <a:xfrm>
          <a:off x="2019300" y="60535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148861</xdr:rowOff>
    </xdr:from>
    <xdr:ext cx="469744" cy="259045"/>
    <xdr:sp macro="" textlink="">
      <xdr:nvSpPr>
        <xdr:cNvPr id="69" name="テキスト ボックス 68"/>
        <xdr:cNvSpPr txBox="1"/>
      </xdr:nvSpPr>
      <xdr:spPr>
        <a:xfrm>
          <a:off x="2673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52832</xdr:rowOff>
    </xdr:from>
    <xdr:to>
      <xdr:col>10</xdr:col>
      <xdr:colOff>114300</xdr:colOff>
      <xdr:row>35</xdr:row>
      <xdr:rowOff>129794</xdr:rowOff>
    </xdr:to>
    <xdr:cxnSp macro="">
      <xdr:nvCxnSpPr>
        <xdr:cNvPr id="70" name="直線コネクタ 69"/>
        <xdr:cNvCxnSpPr/>
      </xdr:nvCxnSpPr>
      <xdr:spPr>
        <a:xfrm flipV="1">
          <a:off x="1130300" y="6053582"/>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151147</xdr:rowOff>
    </xdr:from>
    <xdr:ext cx="469744" cy="259045"/>
    <xdr:sp macro="" textlink="">
      <xdr:nvSpPr>
        <xdr:cNvPr id="72" name="テキスト ボックス 71"/>
        <xdr:cNvSpPr txBox="1"/>
      </xdr:nvSpPr>
      <xdr:spPr>
        <a:xfrm>
          <a:off x="1784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80" name="楕円 79"/>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48277</xdr:rowOff>
    </xdr:from>
    <xdr:ext cx="469744" cy="259045"/>
    <xdr:sp macro="" textlink="">
      <xdr:nvSpPr>
        <xdr:cNvPr id="81" name="議会費該当値テキスト"/>
        <xdr:cNvSpPr txBox="1"/>
      </xdr:nvSpPr>
      <xdr:spPr>
        <a:xfrm>
          <a:off x="46863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1270</xdr:rowOff>
    </xdr:from>
    <xdr:to>
      <xdr:col>20</xdr:col>
      <xdr:colOff>38100</xdr:colOff>
      <xdr:row>35</xdr:row>
      <xdr:rowOff>102870</xdr:rowOff>
    </xdr:to>
    <xdr:sp macro="" textlink="">
      <xdr:nvSpPr>
        <xdr:cNvPr id="82" name="楕円 81"/>
        <xdr:cNvSpPr/>
      </xdr:nvSpPr>
      <xdr:spPr>
        <a:xfrm>
          <a:off x="3746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119397</xdr:rowOff>
    </xdr:from>
    <xdr:ext cx="469744" cy="259045"/>
    <xdr:sp macro="" textlink="">
      <xdr:nvSpPr>
        <xdr:cNvPr id="83" name="テキスト ボックス 82"/>
        <xdr:cNvSpPr txBox="1"/>
      </xdr:nvSpPr>
      <xdr:spPr>
        <a:xfrm>
          <a:off x="3562428"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2794</xdr:rowOff>
    </xdr:from>
    <xdr:to>
      <xdr:col>15</xdr:col>
      <xdr:colOff>101600</xdr:colOff>
      <xdr:row>35</xdr:row>
      <xdr:rowOff>104394</xdr:rowOff>
    </xdr:to>
    <xdr:sp macro="" textlink="">
      <xdr:nvSpPr>
        <xdr:cNvPr id="84" name="楕円 83"/>
        <xdr:cNvSpPr/>
      </xdr:nvSpPr>
      <xdr:spPr>
        <a:xfrm>
          <a:off x="2857500" y="60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120921</xdr:rowOff>
    </xdr:from>
    <xdr:ext cx="469744" cy="259045"/>
    <xdr:sp macro="" textlink="">
      <xdr:nvSpPr>
        <xdr:cNvPr id="85" name="テキスト ボックス 84"/>
        <xdr:cNvSpPr txBox="1"/>
      </xdr:nvSpPr>
      <xdr:spPr>
        <a:xfrm>
          <a:off x="2673428" y="57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xdr:rowOff>
    </xdr:from>
    <xdr:to>
      <xdr:col>10</xdr:col>
      <xdr:colOff>165100</xdr:colOff>
      <xdr:row>35</xdr:row>
      <xdr:rowOff>103632</xdr:rowOff>
    </xdr:to>
    <xdr:sp macro="" textlink="">
      <xdr:nvSpPr>
        <xdr:cNvPr id="86" name="楕円 85"/>
        <xdr:cNvSpPr/>
      </xdr:nvSpPr>
      <xdr:spPr>
        <a:xfrm>
          <a:off x="1968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120159</xdr:rowOff>
    </xdr:from>
    <xdr:ext cx="469744" cy="259045"/>
    <xdr:sp macro="" textlink="">
      <xdr:nvSpPr>
        <xdr:cNvPr id="87" name="テキスト ボックス 86"/>
        <xdr:cNvSpPr txBox="1"/>
      </xdr:nvSpPr>
      <xdr:spPr>
        <a:xfrm>
          <a:off x="1784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78994</xdr:rowOff>
    </xdr:from>
    <xdr:to>
      <xdr:col>6</xdr:col>
      <xdr:colOff>38100</xdr:colOff>
      <xdr:row>36</xdr:row>
      <xdr:rowOff>9144</xdr:rowOff>
    </xdr:to>
    <xdr:sp macro="" textlink="">
      <xdr:nvSpPr>
        <xdr:cNvPr id="88" name="楕円 87"/>
        <xdr:cNvSpPr/>
      </xdr:nvSpPr>
      <xdr:spPr>
        <a:xfrm>
          <a:off x="1079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271</xdr:rowOff>
    </xdr:from>
    <xdr:ext cx="469744" cy="259045"/>
    <xdr:sp macro="" textlink="">
      <xdr:nvSpPr>
        <xdr:cNvPr id="89" name="テキスト ボックス 88"/>
        <xdr:cNvSpPr txBox="1"/>
      </xdr:nvSpPr>
      <xdr:spPr>
        <a:xfrm>
          <a:off x="895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74447</xdr:rowOff>
    </xdr:from>
    <xdr:to>
      <xdr:col>24</xdr:col>
      <xdr:colOff>63500</xdr:colOff>
      <xdr:row>58</xdr:row>
      <xdr:rowOff>96469</xdr:rowOff>
    </xdr:to>
    <xdr:cxnSp macro="">
      <xdr:nvCxnSpPr>
        <xdr:cNvPr id="119" name="直線コネクタ 118"/>
        <xdr:cNvCxnSpPr/>
      </xdr:nvCxnSpPr>
      <xdr:spPr>
        <a:xfrm>
          <a:off x="3797300" y="10018547"/>
          <a:ext cx="8382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19969</xdr:rowOff>
    </xdr:from>
    <xdr:ext cx="534377" cy="259045"/>
    <xdr:sp macro="" textlink="">
      <xdr:nvSpPr>
        <xdr:cNvPr id="120" name="総務費平均値テキスト"/>
        <xdr:cNvSpPr txBox="1"/>
      </xdr:nvSpPr>
      <xdr:spPr>
        <a:xfrm>
          <a:off x="4686300" y="9792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163030</xdr:rowOff>
    </xdr:from>
    <xdr:to>
      <xdr:col>19</xdr:col>
      <xdr:colOff>177800</xdr:colOff>
      <xdr:row>58</xdr:row>
      <xdr:rowOff>74447</xdr:rowOff>
    </xdr:to>
    <xdr:cxnSp macro="">
      <xdr:nvCxnSpPr>
        <xdr:cNvPr id="122" name="直線コネクタ 121"/>
        <xdr:cNvCxnSpPr/>
      </xdr:nvCxnSpPr>
      <xdr:spPr>
        <a:xfrm>
          <a:off x="2908300" y="9935680"/>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157340</xdr:rowOff>
    </xdr:from>
    <xdr:to>
      <xdr:col>15</xdr:col>
      <xdr:colOff>50800</xdr:colOff>
      <xdr:row>57</xdr:row>
      <xdr:rowOff>163030</xdr:rowOff>
    </xdr:to>
    <xdr:cxnSp macro="">
      <xdr:nvCxnSpPr>
        <xdr:cNvPr id="125" name="直線コネクタ 124"/>
        <xdr:cNvCxnSpPr/>
      </xdr:nvCxnSpPr>
      <xdr:spPr>
        <a:xfrm>
          <a:off x="2019300" y="8729840"/>
          <a:ext cx="889000" cy="120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157340</xdr:rowOff>
    </xdr:from>
    <xdr:to>
      <xdr:col>10</xdr:col>
      <xdr:colOff>114300</xdr:colOff>
      <xdr:row>58</xdr:row>
      <xdr:rowOff>75997</xdr:rowOff>
    </xdr:to>
    <xdr:cxnSp macro="">
      <xdr:nvCxnSpPr>
        <xdr:cNvPr id="128" name="直線コネクタ 127"/>
        <xdr:cNvCxnSpPr/>
      </xdr:nvCxnSpPr>
      <xdr:spPr>
        <a:xfrm flipV="1">
          <a:off x="1130300" y="8729840"/>
          <a:ext cx="889000" cy="1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45800</xdr:rowOff>
    </xdr:from>
    <xdr:ext cx="599010" cy="259045"/>
    <xdr:sp macro="" textlink="">
      <xdr:nvSpPr>
        <xdr:cNvPr id="130" name="テキスト ボックス 129"/>
        <xdr:cNvSpPr txBox="1"/>
      </xdr:nvSpPr>
      <xdr:spPr>
        <a:xfrm>
          <a:off x="1719795" y="878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155477</xdr:rowOff>
    </xdr:from>
    <xdr:ext cx="534377" cy="259045"/>
    <xdr:sp macro="" textlink="">
      <xdr:nvSpPr>
        <xdr:cNvPr id="132" name="テキスト ボックス 131"/>
        <xdr:cNvSpPr txBox="1"/>
      </xdr:nvSpPr>
      <xdr:spPr>
        <a:xfrm>
          <a:off x="863111" y="100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45669</xdr:rowOff>
    </xdr:from>
    <xdr:to>
      <xdr:col>24</xdr:col>
      <xdr:colOff>114300</xdr:colOff>
      <xdr:row>58</xdr:row>
      <xdr:rowOff>147269</xdr:rowOff>
    </xdr:to>
    <xdr:sp macro="" textlink="">
      <xdr:nvSpPr>
        <xdr:cNvPr id="138" name="楕円 137"/>
        <xdr:cNvSpPr/>
      </xdr:nvSpPr>
      <xdr:spPr>
        <a:xfrm>
          <a:off x="4584700" y="99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24096</xdr:rowOff>
    </xdr:from>
    <xdr:ext cx="534377" cy="259045"/>
    <xdr:sp macro="" textlink="">
      <xdr:nvSpPr>
        <xdr:cNvPr id="139" name="総務費該当値テキスト"/>
        <xdr:cNvSpPr txBox="1"/>
      </xdr:nvSpPr>
      <xdr:spPr>
        <a:xfrm>
          <a:off x="4686300" y="99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23647</xdr:rowOff>
    </xdr:from>
    <xdr:to>
      <xdr:col>20</xdr:col>
      <xdr:colOff>38100</xdr:colOff>
      <xdr:row>58</xdr:row>
      <xdr:rowOff>125247</xdr:rowOff>
    </xdr:to>
    <xdr:sp macro="" textlink="">
      <xdr:nvSpPr>
        <xdr:cNvPr id="140" name="楕円 139"/>
        <xdr:cNvSpPr/>
      </xdr:nvSpPr>
      <xdr:spPr>
        <a:xfrm>
          <a:off x="3746500" y="99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116374</xdr:rowOff>
    </xdr:from>
    <xdr:ext cx="534377" cy="259045"/>
    <xdr:sp macro="" textlink="">
      <xdr:nvSpPr>
        <xdr:cNvPr id="141" name="テキスト ボックス 140"/>
        <xdr:cNvSpPr txBox="1"/>
      </xdr:nvSpPr>
      <xdr:spPr>
        <a:xfrm>
          <a:off x="3530111" y="1006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112230</xdr:rowOff>
    </xdr:from>
    <xdr:to>
      <xdr:col>15</xdr:col>
      <xdr:colOff>101600</xdr:colOff>
      <xdr:row>58</xdr:row>
      <xdr:rowOff>42380</xdr:rowOff>
    </xdr:to>
    <xdr:sp macro="" textlink="">
      <xdr:nvSpPr>
        <xdr:cNvPr id="142" name="楕円 141"/>
        <xdr:cNvSpPr/>
      </xdr:nvSpPr>
      <xdr:spPr>
        <a:xfrm>
          <a:off x="2857500" y="988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58907</xdr:rowOff>
    </xdr:from>
    <xdr:ext cx="534377" cy="259045"/>
    <xdr:sp macro="" textlink="">
      <xdr:nvSpPr>
        <xdr:cNvPr id="143" name="テキスト ボックス 142"/>
        <xdr:cNvSpPr txBox="1"/>
      </xdr:nvSpPr>
      <xdr:spPr>
        <a:xfrm>
          <a:off x="2641111" y="966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106540</xdr:rowOff>
    </xdr:from>
    <xdr:to>
      <xdr:col>10</xdr:col>
      <xdr:colOff>165100</xdr:colOff>
      <xdr:row>51</xdr:row>
      <xdr:rowOff>36690</xdr:rowOff>
    </xdr:to>
    <xdr:sp macro="" textlink="">
      <xdr:nvSpPr>
        <xdr:cNvPr id="144" name="楕円 143"/>
        <xdr:cNvSpPr/>
      </xdr:nvSpPr>
      <xdr:spPr>
        <a:xfrm>
          <a:off x="1968500" y="867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53217</xdr:rowOff>
    </xdr:from>
    <xdr:ext cx="599010" cy="259045"/>
    <xdr:sp macro="" textlink="">
      <xdr:nvSpPr>
        <xdr:cNvPr id="145" name="テキスト ボックス 144"/>
        <xdr:cNvSpPr txBox="1"/>
      </xdr:nvSpPr>
      <xdr:spPr>
        <a:xfrm>
          <a:off x="1719795" y="845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25197</xdr:rowOff>
    </xdr:from>
    <xdr:to>
      <xdr:col>6</xdr:col>
      <xdr:colOff>38100</xdr:colOff>
      <xdr:row>58</xdr:row>
      <xdr:rowOff>126797</xdr:rowOff>
    </xdr:to>
    <xdr:sp macro="" textlink="">
      <xdr:nvSpPr>
        <xdr:cNvPr id="146" name="楕円 145"/>
        <xdr:cNvSpPr/>
      </xdr:nvSpPr>
      <xdr:spPr>
        <a:xfrm>
          <a:off x="1079500" y="99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143324</xdr:rowOff>
    </xdr:from>
    <xdr:ext cx="534377" cy="259045"/>
    <xdr:sp macro="" textlink="">
      <xdr:nvSpPr>
        <xdr:cNvPr id="147" name="テキスト ボックス 146"/>
        <xdr:cNvSpPr txBox="1"/>
      </xdr:nvSpPr>
      <xdr:spPr>
        <a:xfrm>
          <a:off x="863111" y="97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116374</xdr:rowOff>
    </xdr:from>
    <xdr:to>
      <xdr:col>24</xdr:col>
      <xdr:colOff>63500</xdr:colOff>
      <xdr:row>78</xdr:row>
      <xdr:rowOff>45589</xdr:rowOff>
    </xdr:to>
    <xdr:cxnSp macro="">
      <xdr:nvCxnSpPr>
        <xdr:cNvPr id="175" name="直線コネクタ 174"/>
        <xdr:cNvCxnSpPr/>
      </xdr:nvCxnSpPr>
      <xdr:spPr>
        <a:xfrm flipV="1">
          <a:off x="3797300" y="13318024"/>
          <a:ext cx="838200" cy="10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127146</xdr:rowOff>
    </xdr:from>
    <xdr:to>
      <xdr:col>19</xdr:col>
      <xdr:colOff>177800</xdr:colOff>
      <xdr:row>78</xdr:row>
      <xdr:rowOff>45589</xdr:rowOff>
    </xdr:to>
    <xdr:cxnSp macro="">
      <xdr:nvCxnSpPr>
        <xdr:cNvPr id="178" name="直線コネクタ 177"/>
        <xdr:cNvCxnSpPr/>
      </xdr:nvCxnSpPr>
      <xdr:spPr>
        <a:xfrm>
          <a:off x="2908300" y="13328796"/>
          <a:ext cx="889000" cy="8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127146</xdr:rowOff>
    </xdr:from>
    <xdr:to>
      <xdr:col>15</xdr:col>
      <xdr:colOff>50800</xdr:colOff>
      <xdr:row>78</xdr:row>
      <xdr:rowOff>162669</xdr:rowOff>
    </xdr:to>
    <xdr:cxnSp macro="">
      <xdr:nvCxnSpPr>
        <xdr:cNvPr id="181" name="直線コネクタ 180"/>
        <xdr:cNvCxnSpPr/>
      </xdr:nvCxnSpPr>
      <xdr:spPr>
        <a:xfrm flipV="1">
          <a:off x="2019300" y="13328796"/>
          <a:ext cx="889000" cy="20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153188</xdr:rowOff>
    </xdr:from>
    <xdr:to>
      <xdr:col>10</xdr:col>
      <xdr:colOff>114300</xdr:colOff>
      <xdr:row>78</xdr:row>
      <xdr:rowOff>162669</xdr:rowOff>
    </xdr:to>
    <xdr:cxnSp macro="">
      <xdr:nvCxnSpPr>
        <xdr:cNvPr id="184" name="直線コネクタ 183"/>
        <xdr:cNvCxnSpPr/>
      </xdr:nvCxnSpPr>
      <xdr:spPr>
        <a:xfrm>
          <a:off x="1130300" y="13526288"/>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65574</xdr:rowOff>
    </xdr:from>
    <xdr:to>
      <xdr:col>24</xdr:col>
      <xdr:colOff>114300</xdr:colOff>
      <xdr:row>77</xdr:row>
      <xdr:rowOff>167174</xdr:rowOff>
    </xdr:to>
    <xdr:sp macro="" textlink="">
      <xdr:nvSpPr>
        <xdr:cNvPr id="194" name="楕円 193"/>
        <xdr:cNvSpPr/>
      </xdr:nvSpPr>
      <xdr:spPr>
        <a:xfrm>
          <a:off x="4584700" y="13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44001</xdr:rowOff>
    </xdr:from>
    <xdr:ext cx="599010" cy="259045"/>
    <xdr:sp macro="" textlink="">
      <xdr:nvSpPr>
        <xdr:cNvPr id="195" name="民生費該当値テキスト"/>
        <xdr:cNvSpPr txBox="1"/>
      </xdr:nvSpPr>
      <xdr:spPr>
        <a:xfrm>
          <a:off x="4686300" y="132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166239</xdr:rowOff>
    </xdr:from>
    <xdr:to>
      <xdr:col>20</xdr:col>
      <xdr:colOff>38100</xdr:colOff>
      <xdr:row>78</xdr:row>
      <xdr:rowOff>96389</xdr:rowOff>
    </xdr:to>
    <xdr:sp macro="" textlink="">
      <xdr:nvSpPr>
        <xdr:cNvPr id="196" name="楕円 195"/>
        <xdr:cNvSpPr/>
      </xdr:nvSpPr>
      <xdr:spPr>
        <a:xfrm>
          <a:off x="3746500" y="13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87516</xdr:rowOff>
    </xdr:from>
    <xdr:ext cx="599010" cy="259045"/>
    <xdr:sp macro="" textlink="">
      <xdr:nvSpPr>
        <xdr:cNvPr id="197" name="テキスト ボックス 196"/>
        <xdr:cNvSpPr txBox="1"/>
      </xdr:nvSpPr>
      <xdr:spPr>
        <a:xfrm>
          <a:off x="3497795" y="1346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76346</xdr:rowOff>
    </xdr:from>
    <xdr:to>
      <xdr:col>15</xdr:col>
      <xdr:colOff>101600</xdr:colOff>
      <xdr:row>78</xdr:row>
      <xdr:rowOff>6496</xdr:rowOff>
    </xdr:to>
    <xdr:sp macro="" textlink="">
      <xdr:nvSpPr>
        <xdr:cNvPr id="198" name="楕円 197"/>
        <xdr:cNvSpPr/>
      </xdr:nvSpPr>
      <xdr:spPr>
        <a:xfrm>
          <a:off x="2857500" y="132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169073</xdr:rowOff>
    </xdr:from>
    <xdr:ext cx="599010" cy="259045"/>
    <xdr:sp macro="" textlink="">
      <xdr:nvSpPr>
        <xdr:cNvPr id="199" name="テキスト ボックス 198"/>
        <xdr:cNvSpPr txBox="1"/>
      </xdr:nvSpPr>
      <xdr:spPr>
        <a:xfrm>
          <a:off x="2608795" y="1337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111869</xdr:rowOff>
    </xdr:from>
    <xdr:to>
      <xdr:col>10</xdr:col>
      <xdr:colOff>165100</xdr:colOff>
      <xdr:row>79</xdr:row>
      <xdr:rowOff>42019</xdr:rowOff>
    </xdr:to>
    <xdr:sp macro="" textlink="">
      <xdr:nvSpPr>
        <xdr:cNvPr id="200" name="楕円 199"/>
        <xdr:cNvSpPr/>
      </xdr:nvSpPr>
      <xdr:spPr>
        <a:xfrm>
          <a:off x="1968500" y="13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33146</xdr:rowOff>
    </xdr:from>
    <xdr:ext cx="599010" cy="259045"/>
    <xdr:sp macro="" textlink="">
      <xdr:nvSpPr>
        <xdr:cNvPr id="201" name="テキスト ボックス 200"/>
        <xdr:cNvSpPr txBox="1"/>
      </xdr:nvSpPr>
      <xdr:spPr>
        <a:xfrm>
          <a:off x="1719795" y="135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102388</xdr:rowOff>
    </xdr:from>
    <xdr:to>
      <xdr:col>6</xdr:col>
      <xdr:colOff>38100</xdr:colOff>
      <xdr:row>79</xdr:row>
      <xdr:rowOff>32538</xdr:rowOff>
    </xdr:to>
    <xdr:sp macro="" textlink="">
      <xdr:nvSpPr>
        <xdr:cNvPr id="202" name="楕円 201"/>
        <xdr:cNvSpPr/>
      </xdr:nvSpPr>
      <xdr:spPr>
        <a:xfrm>
          <a:off x="1079500" y="134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23665</xdr:rowOff>
    </xdr:from>
    <xdr:ext cx="599010" cy="259045"/>
    <xdr:sp macro="" textlink="">
      <xdr:nvSpPr>
        <xdr:cNvPr id="203" name="テキスト ボックス 202"/>
        <xdr:cNvSpPr txBox="1"/>
      </xdr:nvSpPr>
      <xdr:spPr>
        <a:xfrm>
          <a:off x="830795" y="1356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64376</xdr:rowOff>
    </xdr:from>
    <xdr:to>
      <xdr:col>24</xdr:col>
      <xdr:colOff>63500</xdr:colOff>
      <xdr:row>97</xdr:row>
      <xdr:rowOff>69481</xdr:rowOff>
    </xdr:to>
    <xdr:cxnSp macro="">
      <xdr:nvCxnSpPr>
        <xdr:cNvPr id="233" name="直線コネクタ 232"/>
        <xdr:cNvCxnSpPr/>
      </xdr:nvCxnSpPr>
      <xdr:spPr>
        <a:xfrm>
          <a:off x="3797300" y="16695026"/>
          <a:ext cx="8382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21876</xdr:rowOff>
    </xdr:from>
    <xdr:to>
      <xdr:col>19</xdr:col>
      <xdr:colOff>177800</xdr:colOff>
      <xdr:row>97</xdr:row>
      <xdr:rowOff>64376</xdr:rowOff>
    </xdr:to>
    <xdr:cxnSp macro="">
      <xdr:nvCxnSpPr>
        <xdr:cNvPr id="236" name="直線コネクタ 235"/>
        <xdr:cNvCxnSpPr/>
      </xdr:nvCxnSpPr>
      <xdr:spPr>
        <a:xfrm>
          <a:off x="2908300" y="16481076"/>
          <a:ext cx="889000" cy="21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38" name="テキスト ボックス 237"/>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117639</xdr:rowOff>
    </xdr:from>
    <xdr:to>
      <xdr:col>15</xdr:col>
      <xdr:colOff>50800</xdr:colOff>
      <xdr:row>96</xdr:row>
      <xdr:rowOff>21876</xdr:rowOff>
    </xdr:to>
    <xdr:cxnSp macro="">
      <xdr:nvCxnSpPr>
        <xdr:cNvPr id="239" name="直線コネクタ 238"/>
        <xdr:cNvCxnSpPr/>
      </xdr:nvCxnSpPr>
      <xdr:spPr>
        <a:xfrm>
          <a:off x="2019300" y="16405389"/>
          <a:ext cx="889000" cy="7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117639</xdr:rowOff>
    </xdr:from>
    <xdr:to>
      <xdr:col>10</xdr:col>
      <xdr:colOff>114300</xdr:colOff>
      <xdr:row>96</xdr:row>
      <xdr:rowOff>80798</xdr:rowOff>
    </xdr:to>
    <xdr:cxnSp macro="">
      <xdr:nvCxnSpPr>
        <xdr:cNvPr id="242" name="直線コネクタ 241"/>
        <xdr:cNvCxnSpPr/>
      </xdr:nvCxnSpPr>
      <xdr:spPr>
        <a:xfrm flipV="1">
          <a:off x="1130300" y="16405389"/>
          <a:ext cx="889000" cy="13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18681</xdr:rowOff>
    </xdr:from>
    <xdr:to>
      <xdr:col>24</xdr:col>
      <xdr:colOff>114300</xdr:colOff>
      <xdr:row>97</xdr:row>
      <xdr:rowOff>120281</xdr:rowOff>
    </xdr:to>
    <xdr:sp macro="" textlink="">
      <xdr:nvSpPr>
        <xdr:cNvPr id="252" name="楕円 251"/>
        <xdr:cNvSpPr/>
      </xdr:nvSpPr>
      <xdr:spPr>
        <a:xfrm>
          <a:off x="4584700" y="166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168558</xdr:rowOff>
    </xdr:from>
    <xdr:ext cx="534377" cy="259045"/>
    <xdr:sp macro="" textlink="">
      <xdr:nvSpPr>
        <xdr:cNvPr id="253" name="衛生費該当値テキスト"/>
        <xdr:cNvSpPr txBox="1"/>
      </xdr:nvSpPr>
      <xdr:spPr>
        <a:xfrm>
          <a:off x="4686300" y="1662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13576</xdr:rowOff>
    </xdr:from>
    <xdr:to>
      <xdr:col>20</xdr:col>
      <xdr:colOff>38100</xdr:colOff>
      <xdr:row>97</xdr:row>
      <xdr:rowOff>115176</xdr:rowOff>
    </xdr:to>
    <xdr:sp macro="" textlink="">
      <xdr:nvSpPr>
        <xdr:cNvPr id="254" name="楕円 253"/>
        <xdr:cNvSpPr/>
      </xdr:nvSpPr>
      <xdr:spPr>
        <a:xfrm>
          <a:off x="3746500" y="166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106303</xdr:rowOff>
    </xdr:from>
    <xdr:ext cx="534377" cy="259045"/>
    <xdr:sp macro="" textlink="">
      <xdr:nvSpPr>
        <xdr:cNvPr id="255" name="テキスト ボックス 254"/>
        <xdr:cNvSpPr txBox="1"/>
      </xdr:nvSpPr>
      <xdr:spPr>
        <a:xfrm>
          <a:off x="3530111" y="167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142526</xdr:rowOff>
    </xdr:from>
    <xdr:to>
      <xdr:col>15</xdr:col>
      <xdr:colOff>101600</xdr:colOff>
      <xdr:row>96</xdr:row>
      <xdr:rowOff>72676</xdr:rowOff>
    </xdr:to>
    <xdr:sp macro="" textlink="">
      <xdr:nvSpPr>
        <xdr:cNvPr id="256" name="楕円 255"/>
        <xdr:cNvSpPr/>
      </xdr:nvSpPr>
      <xdr:spPr>
        <a:xfrm>
          <a:off x="2857500" y="1643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89203</xdr:rowOff>
    </xdr:from>
    <xdr:ext cx="534377" cy="259045"/>
    <xdr:sp macro="" textlink="">
      <xdr:nvSpPr>
        <xdr:cNvPr id="257" name="テキスト ボックス 256"/>
        <xdr:cNvSpPr txBox="1"/>
      </xdr:nvSpPr>
      <xdr:spPr>
        <a:xfrm>
          <a:off x="2641111" y="1620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66839</xdr:rowOff>
    </xdr:from>
    <xdr:to>
      <xdr:col>10</xdr:col>
      <xdr:colOff>165100</xdr:colOff>
      <xdr:row>95</xdr:row>
      <xdr:rowOff>168439</xdr:rowOff>
    </xdr:to>
    <xdr:sp macro="" textlink="">
      <xdr:nvSpPr>
        <xdr:cNvPr id="258" name="楕円 257"/>
        <xdr:cNvSpPr/>
      </xdr:nvSpPr>
      <xdr:spPr>
        <a:xfrm>
          <a:off x="1968500" y="163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13516</xdr:rowOff>
    </xdr:from>
    <xdr:ext cx="534377" cy="259045"/>
    <xdr:sp macro="" textlink="">
      <xdr:nvSpPr>
        <xdr:cNvPr id="259" name="テキスト ボックス 258"/>
        <xdr:cNvSpPr txBox="1"/>
      </xdr:nvSpPr>
      <xdr:spPr>
        <a:xfrm>
          <a:off x="1752111" y="161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29998</xdr:rowOff>
    </xdr:from>
    <xdr:to>
      <xdr:col>6</xdr:col>
      <xdr:colOff>38100</xdr:colOff>
      <xdr:row>96</xdr:row>
      <xdr:rowOff>131598</xdr:rowOff>
    </xdr:to>
    <xdr:sp macro="" textlink="">
      <xdr:nvSpPr>
        <xdr:cNvPr id="260" name="楕円 259"/>
        <xdr:cNvSpPr/>
      </xdr:nvSpPr>
      <xdr:spPr>
        <a:xfrm>
          <a:off x="1079500" y="164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148125</xdr:rowOff>
    </xdr:from>
    <xdr:ext cx="534377" cy="259045"/>
    <xdr:sp macro="" textlink="">
      <xdr:nvSpPr>
        <xdr:cNvPr id="261" name="テキスト ボックス 260"/>
        <xdr:cNvSpPr txBox="1"/>
      </xdr:nvSpPr>
      <xdr:spPr>
        <a:xfrm>
          <a:off x="863111" y="162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116078</xdr:rowOff>
    </xdr:from>
    <xdr:to>
      <xdr:col>55</xdr:col>
      <xdr:colOff>0</xdr:colOff>
      <xdr:row>37</xdr:row>
      <xdr:rowOff>140462</xdr:rowOff>
    </xdr:to>
    <xdr:cxnSp macro="">
      <xdr:nvCxnSpPr>
        <xdr:cNvPr id="290" name="直線コネクタ 289"/>
        <xdr:cNvCxnSpPr/>
      </xdr:nvCxnSpPr>
      <xdr:spPr>
        <a:xfrm flipV="1">
          <a:off x="9639300" y="6288278"/>
          <a:ext cx="8382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140462</xdr:rowOff>
    </xdr:from>
    <xdr:to>
      <xdr:col>50</xdr:col>
      <xdr:colOff>114300</xdr:colOff>
      <xdr:row>38</xdr:row>
      <xdr:rowOff>10160</xdr:rowOff>
    </xdr:to>
    <xdr:cxnSp macro="">
      <xdr:nvCxnSpPr>
        <xdr:cNvPr id="293" name="直線コネクタ 292"/>
        <xdr:cNvCxnSpPr/>
      </xdr:nvCxnSpPr>
      <xdr:spPr>
        <a:xfrm flipV="1">
          <a:off x="8750300" y="64841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10160</xdr:rowOff>
    </xdr:from>
    <xdr:to>
      <xdr:col>45</xdr:col>
      <xdr:colOff>177800</xdr:colOff>
      <xdr:row>38</xdr:row>
      <xdr:rowOff>27305</xdr:rowOff>
    </xdr:to>
    <xdr:cxnSp macro="">
      <xdr:nvCxnSpPr>
        <xdr:cNvPr id="296" name="直線コネクタ 295"/>
        <xdr:cNvCxnSpPr/>
      </xdr:nvCxnSpPr>
      <xdr:spPr>
        <a:xfrm flipV="1">
          <a:off x="7861300" y="65252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15494</xdr:rowOff>
    </xdr:from>
    <xdr:to>
      <xdr:col>41</xdr:col>
      <xdr:colOff>50800</xdr:colOff>
      <xdr:row>38</xdr:row>
      <xdr:rowOff>27305</xdr:rowOff>
    </xdr:to>
    <xdr:cxnSp macro="">
      <xdr:nvCxnSpPr>
        <xdr:cNvPr id="299" name="直線コネクタ 298"/>
        <xdr:cNvCxnSpPr/>
      </xdr:nvCxnSpPr>
      <xdr:spPr>
        <a:xfrm>
          <a:off x="6972300" y="653059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65278</xdr:rowOff>
    </xdr:from>
    <xdr:to>
      <xdr:col>55</xdr:col>
      <xdr:colOff>50800</xdr:colOff>
      <xdr:row>36</xdr:row>
      <xdr:rowOff>166878</xdr:rowOff>
    </xdr:to>
    <xdr:sp macro="" textlink="">
      <xdr:nvSpPr>
        <xdr:cNvPr id="309" name="楕円 308"/>
        <xdr:cNvSpPr/>
      </xdr:nvSpPr>
      <xdr:spPr>
        <a:xfrm>
          <a:off x="104267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88155</xdr:rowOff>
    </xdr:from>
    <xdr:ext cx="469744" cy="259045"/>
    <xdr:sp macro="" textlink="">
      <xdr:nvSpPr>
        <xdr:cNvPr id="310" name="労働費該当値テキスト"/>
        <xdr:cNvSpPr txBox="1"/>
      </xdr:nvSpPr>
      <xdr:spPr>
        <a:xfrm>
          <a:off x="10528300" y="60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89662</xdr:rowOff>
    </xdr:from>
    <xdr:to>
      <xdr:col>50</xdr:col>
      <xdr:colOff>165100</xdr:colOff>
      <xdr:row>38</xdr:row>
      <xdr:rowOff>19812</xdr:rowOff>
    </xdr:to>
    <xdr:sp macro="" textlink="">
      <xdr:nvSpPr>
        <xdr:cNvPr id="311" name="楕円 310"/>
        <xdr:cNvSpPr/>
      </xdr:nvSpPr>
      <xdr:spPr>
        <a:xfrm>
          <a:off x="9588500" y="64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10939</xdr:rowOff>
    </xdr:from>
    <xdr:ext cx="378565" cy="259045"/>
    <xdr:sp macro="" textlink="">
      <xdr:nvSpPr>
        <xdr:cNvPr id="312" name="テキスト ボックス 311"/>
        <xdr:cNvSpPr txBox="1"/>
      </xdr:nvSpPr>
      <xdr:spPr>
        <a:xfrm>
          <a:off x="9450017" y="6526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130810</xdr:rowOff>
    </xdr:from>
    <xdr:to>
      <xdr:col>46</xdr:col>
      <xdr:colOff>38100</xdr:colOff>
      <xdr:row>38</xdr:row>
      <xdr:rowOff>60960</xdr:rowOff>
    </xdr:to>
    <xdr:sp macro="" textlink="">
      <xdr:nvSpPr>
        <xdr:cNvPr id="313" name="楕円 312"/>
        <xdr:cNvSpPr/>
      </xdr:nvSpPr>
      <xdr:spPr>
        <a:xfrm>
          <a:off x="8699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52087</xdr:rowOff>
    </xdr:from>
    <xdr:ext cx="378565" cy="259045"/>
    <xdr:sp macro="" textlink="">
      <xdr:nvSpPr>
        <xdr:cNvPr id="314" name="テキスト ボックス 313"/>
        <xdr:cNvSpPr txBox="1"/>
      </xdr:nvSpPr>
      <xdr:spPr>
        <a:xfrm>
          <a:off x="8561017" y="656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147955</xdr:rowOff>
    </xdr:from>
    <xdr:to>
      <xdr:col>41</xdr:col>
      <xdr:colOff>101600</xdr:colOff>
      <xdr:row>38</xdr:row>
      <xdr:rowOff>78105</xdr:rowOff>
    </xdr:to>
    <xdr:sp macro="" textlink="">
      <xdr:nvSpPr>
        <xdr:cNvPr id="315" name="楕円 314"/>
        <xdr:cNvSpPr/>
      </xdr:nvSpPr>
      <xdr:spPr>
        <a:xfrm>
          <a:off x="7810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69232</xdr:rowOff>
    </xdr:from>
    <xdr:ext cx="378565" cy="259045"/>
    <xdr:sp macro="" textlink="">
      <xdr:nvSpPr>
        <xdr:cNvPr id="316" name="テキスト ボックス 315"/>
        <xdr:cNvSpPr txBox="1"/>
      </xdr:nvSpPr>
      <xdr:spPr>
        <a:xfrm>
          <a:off x="7672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17" name="楕円 316"/>
        <xdr:cNvSpPr/>
      </xdr:nvSpPr>
      <xdr:spPr>
        <a:xfrm>
          <a:off x="6921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57421</xdr:rowOff>
    </xdr:from>
    <xdr:ext cx="378565" cy="259045"/>
    <xdr:sp macro="" textlink="">
      <xdr:nvSpPr>
        <xdr:cNvPr id="318" name="テキスト ボックス 317"/>
        <xdr:cNvSpPr txBox="1"/>
      </xdr:nvSpPr>
      <xdr:spPr>
        <a:xfrm>
          <a:off x="6783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94742</xdr:rowOff>
    </xdr:from>
    <xdr:to>
      <xdr:col>55</xdr:col>
      <xdr:colOff>0</xdr:colOff>
      <xdr:row>56</xdr:row>
      <xdr:rowOff>99543</xdr:rowOff>
    </xdr:to>
    <xdr:cxnSp macro="">
      <xdr:nvCxnSpPr>
        <xdr:cNvPr id="347" name="直線コネクタ 346"/>
        <xdr:cNvCxnSpPr/>
      </xdr:nvCxnSpPr>
      <xdr:spPr>
        <a:xfrm flipV="1">
          <a:off x="9639300" y="969594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99543</xdr:rowOff>
    </xdr:from>
    <xdr:to>
      <xdr:col>50</xdr:col>
      <xdr:colOff>114300</xdr:colOff>
      <xdr:row>56</xdr:row>
      <xdr:rowOff>149149</xdr:rowOff>
    </xdr:to>
    <xdr:cxnSp macro="">
      <xdr:nvCxnSpPr>
        <xdr:cNvPr id="350" name="直線コネクタ 349"/>
        <xdr:cNvCxnSpPr/>
      </xdr:nvCxnSpPr>
      <xdr:spPr>
        <a:xfrm flipV="1">
          <a:off x="8750300" y="9700743"/>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152959</xdr:rowOff>
    </xdr:from>
    <xdr:to>
      <xdr:col>45</xdr:col>
      <xdr:colOff>177800</xdr:colOff>
      <xdr:row>56</xdr:row>
      <xdr:rowOff>149149</xdr:rowOff>
    </xdr:to>
    <xdr:cxnSp macro="">
      <xdr:nvCxnSpPr>
        <xdr:cNvPr id="353" name="直線コネクタ 352"/>
        <xdr:cNvCxnSpPr/>
      </xdr:nvCxnSpPr>
      <xdr:spPr>
        <a:xfrm>
          <a:off x="7861300" y="8896909"/>
          <a:ext cx="889000" cy="85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152959</xdr:rowOff>
    </xdr:from>
    <xdr:to>
      <xdr:col>41</xdr:col>
      <xdr:colOff>50800</xdr:colOff>
      <xdr:row>57</xdr:row>
      <xdr:rowOff>25095</xdr:rowOff>
    </xdr:to>
    <xdr:cxnSp macro="">
      <xdr:nvCxnSpPr>
        <xdr:cNvPr id="356" name="直線コネクタ 355"/>
        <xdr:cNvCxnSpPr/>
      </xdr:nvCxnSpPr>
      <xdr:spPr>
        <a:xfrm flipV="1">
          <a:off x="6972300" y="8896909"/>
          <a:ext cx="889000" cy="90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46169</xdr:rowOff>
    </xdr:from>
    <xdr:ext cx="469744" cy="259045"/>
    <xdr:sp macro="" textlink="">
      <xdr:nvSpPr>
        <xdr:cNvPr id="360" name="テキスト ボックス 359"/>
        <xdr:cNvSpPr txBox="1"/>
      </xdr:nvSpPr>
      <xdr:spPr>
        <a:xfrm>
          <a:off x="6737428" y="947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43942</xdr:rowOff>
    </xdr:from>
    <xdr:to>
      <xdr:col>55</xdr:col>
      <xdr:colOff>50800</xdr:colOff>
      <xdr:row>56</xdr:row>
      <xdr:rowOff>145542</xdr:rowOff>
    </xdr:to>
    <xdr:sp macro="" textlink="">
      <xdr:nvSpPr>
        <xdr:cNvPr id="366" name="楕円 365"/>
        <xdr:cNvSpPr/>
      </xdr:nvSpPr>
      <xdr:spPr>
        <a:xfrm>
          <a:off x="10426700" y="96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66819</xdr:rowOff>
    </xdr:from>
    <xdr:ext cx="469744" cy="259045"/>
    <xdr:sp macro="" textlink="">
      <xdr:nvSpPr>
        <xdr:cNvPr id="367" name="農林水産業費該当値テキスト"/>
        <xdr:cNvSpPr txBox="1"/>
      </xdr:nvSpPr>
      <xdr:spPr>
        <a:xfrm>
          <a:off x="10528300" y="949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48743</xdr:rowOff>
    </xdr:from>
    <xdr:to>
      <xdr:col>50</xdr:col>
      <xdr:colOff>165100</xdr:colOff>
      <xdr:row>56</xdr:row>
      <xdr:rowOff>150343</xdr:rowOff>
    </xdr:to>
    <xdr:sp macro="" textlink="">
      <xdr:nvSpPr>
        <xdr:cNvPr id="368" name="楕円 367"/>
        <xdr:cNvSpPr/>
      </xdr:nvSpPr>
      <xdr:spPr>
        <a:xfrm>
          <a:off x="9588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166870</xdr:rowOff>
    </xdr:from>
    <xdr:ext cx="469744" cy="259045"/>
    <xdr:sp macro="" textlink="">
      <xdr:nvSpPr>
        <xdr:cNvPr id="369" name="テキスト ボックス 368"/>
        <xdr:cNvSpPr txBox="1"/>
      </xdr:nvSpPr>
      <xdr:spPr>
        <a:xfrm>
          <a:off x="9404428" y="942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98349</xdr:rowOff>
    </xdr:from>
    <xdr:to>
      <xdr:col>46</xdr:col>
      <xdr:colOff>38100</xdr:colOff>
      <xdr:row>57</xdr:row>
      <xdr:rowOff>28499</xdr:rowOff>
    </xdr:to>
    <xdr:sp macro="" textlink="">
      <xdr:nvSpPr>
        <xdr:cNvPr id="370" name="楕円 369"/>
        <xdr:cNvSpPr/>
      </xdr:nvSpPr>
      <xdr:spPr>
        <a:xfrm>
          <a:off x="8699500" y="969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45026</xdr:rowOff>
    </xdr:from>
    <xdr:ext cx="469744" cy="259045"/>
    <xdr:sp macro="" textlink="">
      <xdr:nvSpPr>
        <xdr:cNvPr id="371" name="テキスト ボックス 370"/>
        <xdr:cNvSpPr txBox="1"/>
      </xdr:nvSpPr>
      <xdr:spPr>
        <a:xfrm>
          <a:off x="8515428" y="947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102159</xdr:rowOff>
    </xdr:from>
    <xdr:to>
      <xdr:col>41</xdr:col>
      <xdr:colOff>101600</xdr:colOff>
      <xdr:row>52</xdr:row>
      <xdr:rowOff>32309</xdr:rowOff>
    </xdr:to>
    <xdr:sp macro="" textlink="">
      <xdr:nvSpPr>
        <xdr:cNvPr id="372" name="楕円 371"/>
        <xdr:cNvSpPr/>
      </xdr:nvSpPr>
      <xdr:spPr>
        <a:xfrm>
          <a:off x="7810500" y="88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48836</xdr:rowOff>
    </xdr:from>
    <xdr:ext cx="534377" cy="259045"/>
    <xdr:sp macro="" textlink="">
      <xdr:nvSpPr>
        <xdr:cNvPr id="373" name="テキスト ボックス 372"/>
        <xdr:cNvSpPr txBox="1"/>
      </xdr:nvSpPr>
      <xdr:spPr>
        <a:xfrm>
          <a:off x="7594111" y="862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145745</xdr:rowOff>
    </xdr:from>
    <xdr:to>
      <xdr:col>36</xdr:col>
      <xdr:colOff>165100</xdr:colOff>
      <xdr:row>57</xdr:row>
      <xdr:rowOff>75895</xdr:rowOff>
    </xdr:to>
    <xdr:sp macro="" textlink="">
      <xdr:nvSpPr>
        <xdr:cNvPr id="374" name="楕円 373"/>
        <xdr:cNvSpPr/>
      </xdr:nvSpPr>
      <xdr:spPr>
        <a:xfrm>
          <a:off x="6921500" y="97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67022</xdr:rowOff>
    </xdr:from>
    <xdr:ext cx="469744" cy="259045"/>
    <xdr:sp macro="" textlink="">
      <xdr:nvSpPr>
        <xdr:cNvPr id="375" name="テキスト ボックス 374"/>
        <xdr:cNvSpPr txBox="1"/>
      </xdr:nvSpPr>
      <xdr:spPr>
        <a:xfrm>
          <a:off x="6737428" y="98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42937</xdr:rowOff>
    </xdr:from>
    <xdr:to>
      <xdr:col>55</xdr:col>
      <xdr:colOff>0</xdr:colOff>
      <xdr:row>77</xdr:row>
      <xdr:rowOff>17693</xdr:rowOff>
    </xdr:to>
    <xdr:cxnSp macro="">
      <xdr:nvCxnSpPr>
        <xdr:cNvPr id="406" name="直線コネクタ 405"/>
        <xdr:cNvCxnSpPr/>
      </xdr:nvCxnSpPr>
      <xdr:spPr>
        <a:xfrm>
          <a:off x="9639300" y="12730237"/>
          <a:ext cx="838200" cy="48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42937</xdr:rowOff>
    </xdr:from>
    <xdr:to>
      <xdr:col>50</xdr:col>
      <xdr:colOff>114300</xdr:colOff>
      <xdr:row>76</xdr:row>
      <xdr:rowOff>59477</xdr:rowOff>
    </xdr:to>
    <xdr:cxnSp macro="">
      <xdr:nvCxnSpPr>
        <xdr:cNvPr id="409" name="直線コネクタ 408"/>
        <xdr:cNvCxnSpPr/>
      </xdr:nvCxnSpPr>
      <xdr:spPr>
        <a:xfrm flipV="1">
          <a:off x="8750300" y="12730237"/>
          <a:ext cx="889000" cy="35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161662</xdr:rowOff>
    </xdr:from>
    <xdr:to>
      <xdr:col>45</xdr:col>
      <xdr:colOff>177800</xdr:colOff>
      <xdr:row>76</xdr:row>
      <xdr:rowOff>59477</xdr:rowOff>
    </xdr:to>
    <xdr:cxnSp macro="">
      <xdr:nvCxnSpPr>
        <xdr:cNvPr id="412" name="直線コネクタ 411"/>
        <xdr:cNvCxnSpPr/>
      </xdr:nvCxnSpPr>
      <xdr:spPr>
        <a:xfrm>
          <a:off x="7861300" y="12848962"/>
          <a:ext cx="889000" cy="24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16708</xdr:rowOff>
    </xdr:from>
    <xdr:ext cx="534377" cy="259045"/>
    <xdr:sp macro="" textlink="">
      <xdr:nvSpPr>
        <xdr:cNvPr id="414" name="テキスト ボックス 413"/>
        <xdr:cNvSpPr txBox="1"/>
      </xdr:nvSpPr>
      <xdr:spPr>
        <a:xfrm>
          <a:off x="8483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161662</xdr:rowOff>
    </xdr:from>
    <xdr:to>
      <xdr:col>41</xdr:col>
      <xdr:colOff>50800</xdr:colOff>
      <xdr:row>77</xdr:row>
      <xdr:rowOff>50988</xdr:rowOff>
    </xdr:to>
    <xdr:cxnSp macro="">
      <xdr:nvCxnSpPr>
        <xdr:cNvPr id="415" name="直線コネクタ 414"/>
        <xdr:cNvCxnSpPr/>
      </xdr:nvCxnSpPr>
      <xdr:spPr>
        <a:xfrm flipV="1">
          <a:off x="6972300" y="12848962"/>
          <a:ext cx="889000" cy="40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161641</xdr:rowOff>
    </xdr:from>
    <xdr:ext cx="534377" cy="259045"/>
    <xdr:sp macro="" textlink="">
      <xdr:nvSpPr>
        <xdr:cNvPr id="417" name="テキスト ボックス 416"/>
        <xdr:cNvSpPr txBox="1"/>
      </xdr:nvSpPr>
      <xdr:spPr>
        <a:xfrm>
          <a:off x="7594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138343</xdr:rowOff>
    </xdr:from>
    <xdr:to>
      <xdr:col>55</xdr:col>
      <xdr:colOff>50800</xdr:colOff>
      <xdr:row>77</xdr:row>
      <xdr:rowOff>68493</xdr:rowOff>
    </xdr:to>
    <xdr:sp macro="" textlink="">
      <xdr:nvSpPr>
        <xdr:cNvPr id="425" name="楕円 424"/>
        <xdr:cNvSpPr/>
      </xdr:nvSpPr>
      <xdr:spPr>
        <a:xfrm>
          <a:off x="10426700" y="1316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161220</xdr:rowOff>
    </xdr:from>
    <xdr:ext cx="534377" cy="259045"/>
    <xdr:sp macro="" textlink="">
      <xdr:nvSpPr>
        <xdr:cNvPr id="426" name="商工費該当値テキスト"/>
        <xdr:cNvSpPr txBox="1"/>
      </xdr:nvSpPr>
      <xdr:spPr>
        <a:xfrm>
          <a:off x="10528300" y="1301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163587</xdr:rowOff>
    </xdr:from>
    <xdr:to>
      <xdr:col>50</xdr:col>
      <xdr:colOff>165100</xdr:colOff>
      <xdr:row>74</xdr:row>
      <xdr:rowOff>93737</xdr:rowOff>
    </xdr:to>
    <xdr:sp macro="" textlink="">
      <xdr:nvSpPr>
        <xdr:cNvPr id="427" name="楕円 426"/>
        <xdr:cNvSpPr/>
      </xdr:nvSpPr>
      <xdr:spPr>
        <a:xfrm>
          <a:off x="9588500" y="126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110264</xdr:rowOff>
    </xdr:from>
    <xdr:ext cx="534377" cy="259045"/>
    <xdr:sp macro="" textlink="">
      <xdr:nvSpPr>
        <xdr:cNvPr id="428" name="テキスト ボックス 427"/>
        <xdr:cNvSpPr txBox="1"/>
      </xdr:nvSpPr>
      <xdr:spPr>
        <a:xfrm>
          <a:off x="9372111" y="124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8677</xdr:rowOff>
    </xdr:from>
    <xdr:to>
      <xdr:col>46</xdr:col>
      <xdr:colOff>38100</xdr:colOff>
      <xdr:row>76</xdr:row>
      <xdr:rowOff>110277</xdr:rowOff>
    </xdr:to>
    <xdr:sp macro="" textlink="">
      <xdr:nvSpPr>
        <xdr:cNvPr id="429" name="楕円 428"/>
        <xdr:cNvSpPr/>
      </xdr:nvSpPr>
      <xdr:spPr>
        <a:xfrm>
          <a:off x="8699500" y="130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126805</xdr:rowOff>
    </xdr:from>
    <xdr:ext cx="534377" cy="259045"/>
    <xdr:sp macro="" textlink="">
      <xdr:nvSpPr>
        <xdr:cNvPr id="430" name="テキスト ボックス 429"/>
        <xdr:cNvSpPr txBox="1"/>
      </xdr:nvSpPr>
      <xdr:spPr>
        <a:xfrm>
          <a:off x="8483111" y="1281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110862</xdr:rowOff>
    </xdr:from>
    <xdr:to>
      <xdr:col>41</xdr:col>
      <xdr:colOff>101600</xdr:colOff>
      <xdr:row>75</xdr:row>
      <xdr:rowOff>41012</xdr:rowOff>
    </xdr:to>
    <xdr:sp macro="" textlink="">
      <xdr:nvSpPr>
        <xdr:cNvPr id="431" name="楕円 430"/>
        <xdr:cNvSpPr/>
      </xdr:nvSpPr>
      <xdr:spPr>
        <a:xfrm>
          <a:off x="7810500" y="127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57539</xdr:rowOff>
    </xdr:from>
    <xdr:ext cx="534377" cy="259045"/>
    <xdr:sp macro="" textlink="">
      <xdr:nvSpPr>
        <xdr:cNvPr id="432" name="テキスト ボックス 431"/>
        <xdr:cNvSpPr txBox="1"/>
      </xdr:nvSpPr>
      <xdr:spPr>
        <a:xfrm>
          <a:off x="7594111" y="125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188</xdr:rowOff>
    </xdr:from>
    <xdr:to>
      <xdr:col>36</xdr:col>
      <xdr:colOff>165100</xdr:colOff>
      <xdr:row>77</xdr:row>
      <xdr:rowOff>101788</xdr:rowOff>
    </xdr:to>
    <xdr:sp macro="" textlink="">
      <xdr:nvSpPr>
        <xdr:cNvPr id="433" name="楕円 432"/>
        <xdr:cNvSpPr/>
      </xdr:nvSpPr>
      <xdr:spPr>
        <a:xfrm>
          <a:off x="6921500" y="1320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118315</xdr:rowOff>
    </xdr:from>
    <xdr:ext cx="534377" cy="259045"/>
    <xdr:sp macro="" textlink="">
      <xdr:nvSpPr>
        <xdr:cNvPr id="434" name="テキスト ボックス 433"/>
        <xdr:cNvSpPr txBox="1"/>
      </xdr:nvSpPr>
      <xdr:spPr>
        <a:xfrm>
          <a:off x="6705111" y="1297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28600</xdr:rowOff>
    </xdr:from>
    <xdr:to>
      <xdr:col>55</xdr:col>
      <xdr:colOff>0</xdr:colOff>
      <xdr:row>95</xdr:row>
      <xdr:rowOff>97227</xdr:rowOff>
    </xdr:to>
    <xdr:cxnSp macro="">
      <xdr:nvCxnSpPr>
        <xdr:cNvPr id="462" name="直線コネクタ 461"/>
        <xdr:cNvCxnSpPr/>
      </xdr:nvCxnSpPr>
      <xdr:spPr>
        <a:xfrm flipV="1">
          <a:off x="9639300" y="16316350"/>
          <a:ext cx="838200" cy="6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156091</xdr:rowOff>
    </xdr:from>
    <xdr:to>
      <xdr:col>50</xdr:col>
      <xdr:colOff>114300</xdr:colOff>
      <xdr:row>95</xdr:row>
      <xdr:rowOff>97227</xdr:rowOff>
    </xdr:to>
    <xdr:cxnSp macro="">
      <xdr:nvCxnSpPr>
        <xdr:cNvPr id="465" name="直線コネクタ 464"/>
        <xdr:cNvCxnSpPr/>
      </xdr:nvCxnSpPr>
      <xdr:spPr>
        <a:xfrm>
          <a:off x="8750300" y="162723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156091</xdr:rowOff>
    </xdr:from>
    <xdr:to>
      <xdr:col>45</xdr:col>
      <xdr:colOff>177800</xdr:colOff>
      <xdr:row>95</xdr:row>
      <xdr:rowOff>51233</xdr:rowOff>
    </xdr:to>
    <xdr:cxnSp macro="">
      <xdr:nvCxnSpPr>
        <xdr:cNvPr id="468" name="直線コネクタ 467"/>
        <xdr:cNvCxnSpPr/>
      </xdr:nvCxnSpPr>
      <xdr:spPr>
        <a:xfrm flipV="1">
          <a:off x="7861300" y="16272391"/>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39481</xdr:rowOff>
    </xdr:from>
    <xdr:to>
      <xdr:col>41</xdr:col>
      <xdr:colOff>50800</xdr:colOff>
      <xdr:row>95</xdr:row>
      <xdr:rowOff>51233</xdr:rowOff>
    </xdr:to>
    <xdr:cxnSp macro="">
      <xdr:nvCxnSpPr>
        <xdr:cNvPr id="471" name="直線コネクタ 470"/>
        <xdr:cNvCxnSpPr/>
      </xdr:nvCxnSpPr>
      <xdr:spPr>
        <a:xfrm>
          <a:off x="6972300" y="16327231"/>
          <a:ext cx="88900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149250</xdr:rowOff>
    </xdr:from>
    <xdr:to>
      <xdr:col>55</xdr:col>
      <xdr:colOff>50800</xdr:colOff>
      <xdr:row>95</xdr:row>
      <xdr:rowOff>79400</xdr:rowOff>
    </xdr:to>
    <xdr:sp macro="" textlink="">
      <xdr:nvSpPr>
        <xdr:cNvPr id="481" name="楕円 480"/>
        <xdr:cNvSpPr/>
      </xdr:nvSpPr>
      <xdr:spPr>
        <a:xfrm>
          <a:off x="10426700" y="162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677</xdr:rowOff>
    </xdr:from>
    <xdr:ext cx="534377" cy="259045"/>
    <xdr:sp macro="" textlink="">
      <xdr:nvSpPr>
        <xdr:cNvPr id="482" name="土木費該当値テキスト"/>
        <xdr:cNvSpPr txBox="1"/>
      </xdr:nvSpPr>
      <xdr:spPr>
        <a:xfrm>
          <a:off x="10528300" y="161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46427</xdr:rowOff>
    </xdr:from>
    <xdr:to>
      <xdr:col>50</xdr:col>
      <xdr:colOff>165100</xdr:colOff>
      <xdr:row>95</xdr:row>
      <xdr:rowOff>148027</xdr:rowOff>
    </xdr:to>
    <xdr:sp macro="" textlink="">
      <xdr:nvSpPr>
        <xdr:cNvPr id="483" name="楕円 482"/>
        <xdr:cNvSpPr/>
      </xdr:nvSpPr>
      <xdr:spPr>
        <a:xfrm>
          <a:off x="9588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164554</xdr:rowOff>
    </xdr:from>
    <xdr:ext cx="534377" cy="259045"/>
    <xdr:sp macro="" textlink="">
      <xdr:nvSpPr>
        <xdr:cNvPr id="484" name="テキスト ボックス 483"/>
        <xdr:cNvSpPr txBox="1"/>
      </xdr:nvSpPr>
      <xdr:spPr>
        <a:xfrm>
          <a:off x="93721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105291</xdr:rowOff>
    </xdr:from>
    <xdr:to>
      <xdr:col>46</xdr:col>
      <xdr:colOff>38100</xdr:colOff>
      <xdr:row>95</xdr:row>
      <xdr:rowOff>35441</xdr:rowOff>
    </xdr:to>
    <xdr:sp macro="" textlink="">
      <xdr:nvSpPr>
        <xdr:cNvPr id="485" name="楕円 484"/>
        <xdr:cNvSpPr/>
      </xdr:nvSpPr>
      <xdr:spPr>
        <a:xfrm>
          <a:off x="8699500" y="162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51968</xdr:rowOff>
    </xdr:from>
    <xdr:ext cx="534377" cy="259045"/>
    <xdr:sp macro="" textlink="">
      <xdr:nvSpPr>
        <xdr:cNvPr id="486" name="テキスト ボックス 485"/>
        <xdr:cNvSpPr txBox="1"/>
      </xdr:nvSpPr>
      <xdr:spPr>
        <a:xfrm>
          <a:off x="8483111" y="159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433</xdr:rowOff>
    </xdr:from>
    <xdr:to>
      <xdr:col>41</xdr:col>
      <xdr:colOff>101600</xdr:colOff>
      <xdr:row>95</xdr:row>
      <xdr:rowOff>102033</xdr:rowOff>
    </xdr:to>
    <xdr:sp macro="" textlink="">
      <xdr:nvSpPr>
        <xdr:cNvPr id="487" name="楕円 486"/>
        <xdr:cNvSpPr/>
      </xdr:nvSpPr>
      <xdr:spPr>
        <a:xfrm>
          <a:off x="7810500" y="1628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118560</xdr:rowOff>
    </xdr:from>
    <xdr:ext cx="534377" cy="259045"/>
    <xdr:sp macro="" textlink="">
      <xdr:nvSpPr>
        <xdr:cNvPr id="488" name="テキスト ボックス 487"/>
        <xdr:cNvSpPr txBox="1"/>
      </xdr:nvSpPr>
      <xdr:spPr>
        <a:xfrm>
          <a:off x="7594111" y="1606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160131</xdr:rowOff>
    </xdr:from>
    <xdr:to>
      <xdr:col>36</xdr:col>
      <xdr:colOff>165100</xdr:colOff>
      <xdr:row>95</xdr:row>
      <xdr:rowOff>90281</xdr:rowOff>
    </xdr:to>
    <xdr:sp macro="" textlink="">
      <xdr:nvSpPr>
        <xdr:cNvPr id="489" name="楕円 488"/>
        <xdr:cNvSpPr/>
      </xdr:nvSpPr>
      <xdr:spPr>
        <a:xfrm>
          <a:off x="6921500" y="1627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106808</xdr:rowOff>
    </xdr:from>
    <xdr:ext cx="534377" cy="259045"/>
    <xdr:sp macro="" textlink="">
      <xdr:nvSpPr>
        <xdr:cNvPr id="490" name="テキスト ボックス 489"/>
        <xdr:cNvSpPr txBox="1"/>
      </xdr:nvSpPr>
      <xdr:spPr>
        <a:xfrm>
          <a:off x="6705111" y="1605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45321</xdr:rowOff>
    </xdr:from>
    <xdr:to>
      <xdr:col>85</xdr:col>
      <xdr:colOff>127000</xdr:colOff>
      <xdr:row>36</xdr:row>
      <xdr:rowOff>162995</xdr:rowOff>
    </xdr:to>
    <xdr:cxnSp macro="">
      <xdr:nvCxnSpPr>
        <xdr:cNvPr id="522" name="直線コネクタ 521"/>
        <xdr:cNvCxnSpPr/>
      </xdr:nvCxnSpPr>
      <xdr:spPr>
        <a:xfrm flipV="1">
          <a:off x="15481300" y="6217521"/>
          <a:ext cx="838200"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102161</xdr:rowOff>
    </xdr:from>
    <xdr:ext cx="534377" cy="259045"/>
    <xdr:sp macro="" textlink="">
      <xdr:nvSpPr>
        <xdr:cNvPr id="523" name="消防費平均値テキスト"/>
        <xdr:cNvSpPr txBox="1"/>
      </xdr:nvSpPr>
      <xdr:spPr>
        <a:xfrm>
          <a:off x="16370300" y="6274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162995</xdr:rowOff>
    </xdr:from>
    <xdr:to>
      <xdr:col>81</xdr:col>
      <xdr:colOff>50800</xdr:colOff>
      <xdr:row>37</xdr:row>
      <xdr:rowOff>32584</xdr:rowOff>
    </xdr:to>
    <xdr:cxnSp macro="">
      <xdr:nvCxnSpPr>
        <xdr:cNvPr id="525" name="直線コネクタ 524"/>
        <xdr:cNvCxnSpPr/>
      </xdr:nvCxnSpPr>
      <xdr:spPr>
        <a:xfrm flipV="1">
          <a:off x="14592300" y="6335195"/>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118055</xdr:rowOff>
    </xdr:from>
    <xdr:ext cx="534377" cy="259045"/>
    <xdr:sp macro="" textlink="">
      <xdr:nvSpPr>
        <xdr:cNvPr id="527" name="テキスト ボックス 526"/>
        <xdr:cNvSpPr txBox="1"/>
      </xdr:nvSpPr>
      <xdr:spPr>
        <a:xfrm>
          <a:off x="15214111" y="646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32584</xdr:rowOff>
    </xdr:from>
    <xdr:to>
      <xdr:col>76</xdr:col>
      <xdr:colOff>114300</xdr:colOff>
      <xdr:row>37</xdr:row>
      <xdr:rowOff>95395</xdr:rowOff>
    </xdr:to>
    <xdr:cxnSp macro="">
      <xdr:nvCxnSpPr>
        <xdr:cNvPr id="528" name="直線コネクタ 527"/>
        <xdr:cNvCxnSpPr/>
      </xdr:nvCxnSpPr>
      <xdr:spPr>
        <a:xfrm flipV="1">
          <a:off x="13703300" y="6376234"/>
          <a:ext cx="889000" cy="6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154304</xdr:rowOff>
    </xdr:from>
    <xdr:ext cx="534377" cy="259045"/>
    <xdr:sp macro="" textlink="">
      <xdr:nvSpPr>
        <xdr:cNvPr id="530" name="テキスト ボックス 529"/>
        <xdr:cNvSpPr txBox="1"/>
      </xdr:nvSpPr>
      <xdr:spPr>
        <a:xfrm>
          <a:off x="14325111" y="649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77107</xdr:rowOff>
    </xdr:from>
    <xdr:to>
      <xdr:col>71</xdr:col>
      <xdr:colOff>177800</xdr:colOff>
      <xdr:row>37</xdr:row>
      <xdr:rowOff>95395</xdr:rowOff>
    </xdr:to>
    <xdr:cxnSp macro="">
      <xdr:nvCxnSpPr>
        <xdr:cNvPr id="531" name="直線コネクタ 530"/>
        <xdr:cNvCxnSpPr/>
      </xdr:nvCxnSpPr>
      <xdr:spPr>
        <a:xfrm>
          <a:off x="12814300" y="64207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5" name="テキスト ボックス 534"/>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165971</xdr:rowOff>
    </xdr:from>
    <xdr:to>
      <xdr:col>85</xdr:col>
      <xdr:colOff>177800</xdr:colOff>
      <xdr:row>36</xdr:row>
      <xdr:rowOff>96121</xdr:rowOff>
    </xdr:to>
    <xdr:sp macro="" textlink="">
      <xdr:nvSpPr>
        <xdr:cNvPr id="541" name="楕円 540"/>
        <xdr:cNvSpPr/>
      </xdr:nvSpPr>
      <xdr:spPr>
        <a:xfrm>
          <a:off x="16268700" y="61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17398</xdr:rowOff>
    </xdr:from>
    <xdr:ext cx="534377" cy="259045"/>
    <xdr:sp macro="" textlink="">
      <xdr:nvSpPr>
        <xdr:cNvPr id="542" name="消防費該当値テキスト"/>
        <xdr:cNvSpPr txBox="1"/>
      </xdr:nvSpPr>
      <xdr:spPr>
        <a:xfrm>
          <a:off x="16370300" y="601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112195</xdr:rowOff>
    </xdr:from>
    <xdr:to>
      <xdr:col>81</xdr:col>
      <xdr:colOff>101600</xdr:colOff>
      <xdr:row>37</xdr:row>
      <xdr:rowOff>42345</xdr:rowOff>
    </xdr:to>
    <xdr:sp macro="" textlink="">
      <xdr:nvSpPr>
        <xdr:cNvPr id="543" name="楕円 542"/>
        <xdr:cNvSpPr/>
      </xdr:nvSpPr>
      <xdr:spPr>
        <a:xfrm>
          <a:off x="15430500" y="62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58872</xdr:rowOff>
    </xdr:from>
    <xdr:ext cx="534377" cy="259045"/>
    <xdr:sp macro="" textlink="">
      <xdr:nvSpPr>
        <xdr:cNvPr id="544" name="テキスト ボックス 543"/>
        <xdr:cNvSpPr txBox="1"/>
      </xdr:nvSpPr>
      <xdr:spPr>
        <a:xfrm>
          <a:off x="15214111" y="605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153234</xdr:rowOff>
    </xdr:from>
    <xdr:to>
      <xdr:col>76</xdr:col>
      <xdr:colOff>165100</xdr:colOff>
      <xdr:row>37</xdr:row>
      <xdr:rowOff>83384</xdr:rowOff>
    </xdr:to>
    <xdr:sp macro="" textlink="">
      <xdr:nvSpPr>
        <xdr:cNvPr id="545" name="楕円 544"/>
        <xdr:cNvSpPr/>
      </xdr:nvSpPr>
      <xdr:spPr>
        <a:xfrm>
          <a:off x="14541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99911</xdr:rowOff>
    </xdr:from>
    <xdr:ext cx="534377" cy="259045"/>
    <xdr:sp macro="" textlink="">
      <xdr:nvSpPr>
        <xdr:cNvPr id="546" name="テキスト ボックス 545"/>
        <xdr:cNvSpPr txBox="1"/>
      </xdr:nvSpPr>
      <xdr:spPr>
        <a:xfrm>
          <a:off x="14325111" y="61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44595</xdr:rowOff>
    </xdr:from>
    <xdr:to>
      <xdr:col>72</xdr:col>
      <xdr:colOff>38100</xdr:colOff>
      <xdr:row>37</xdr:row>
      <xdr:rowOff>146195</xdr:rowOff>
    </xdr:to>
    <xdr:sp macro="" textlink="">
      <xdr:nvSpPr>
        <xdr:cNvPr id="547" name="楕円 546"/>
        <xdr:cNvSpPr/>
      </xdr:nvSpPr>
      <xdr:spPr>
        <a:xfrm>
          <a:off x="13652500" y="638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137322</xdr:rowOff>
    </xdr:from>
    <xdr:ext cx="534377" cy="259045"/>
    <xdr:sp macro="" textlink="">
      <xdr:nvSpPr>
        <xdr:cNvPr id="548" name="テキスト ボックス 547"/>
        <xdr:cNvSpPr txBox="1"/>
      </xdr:nvSpPr>
      <xdr:spPr>
        <a:xfrm>
          <a:off x="13436111" y="64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26307</xdr:rowOff>
    </xdr:from>
    <xdr:to>
      <xdr:col>67</xdr:col>
      <xdr:colOff>101600</xdr:colOff>
      <xdr:row>37</xdr:row>
      <xdr:rowOff>127907</xdr:rowOff>
    </xdr:to>
    <xdr:sp macro="" textlink="">
      <xdr:nvSpPr>
        <xdr:cNvPr id="549" name="楕円 548"/>
        <xdr:cNvSpPr/>
      </xdr:nvSpPr>
      <xdr:spPr>
        <a:xfrm>
          <a:off x="127635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144434</xdr:rowOff>
    </xdr:from>
    <xdr:ext cx="534377" cy="259045"/>
    <xdr:sp macro="" textlink="">
      <xdr:nvSpPr>
        <xdr:cNvPr id="550" name="テキスト ボックス 549"/>
        <xdr:cNvSpPr txBox="1"/>
      </xdr:nvSpPr>
      <xdr:spPr>
        <a:xfrm>
          <a:off x="12547111" y="61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79670</xdr:rowOff>
    </xdr:from>
    <xdr:to>
      <xdr:col>85</xdr:col>
      <xdr:colOff>127000</xdr:colOff>
      <xdr:row>56</xdr:row>
      <xdr:rowOff>50088</xdr:rowOff>
    </xdr:to>
    <xdr:cxnSp macro="">
      <xdr:nvCxnSpPr>
        <xdr:cNvPr id="578" name="直線コネクタ 577"/>
        <xdr:cNvCxnSpPr/>
      </xdr:nvCxnSpPr>
      <xdr:spPr>
        <a:xfrm flipV="1">
          <a:off x="15481300" y="9509420"/>
          <a:ext cx="838200" cy="14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50088</xdr:rowOff>
    </xdr:from>
    <xdr:to>
      <xdr:col>81</xdr:col>
      <xdr:colOff>50800</xdr:colOff>
      <xdr:row>56</xdr:row>
      <xdr:rowOff>98300</xdr:rowOff>
    </xdr:to>
    <xdr:cxnSp macro="">
      <xdr:nvCxnSpPr>
        <xdr:cNvPr id="581" name="直線コネクタ 580"/>
        <xdr:cNvCxnSpPr/>
      </xdr:nvCxnSpPr>
      <xdr:spPr>
        <a:xfrm flipV="1">
          <a:off x="14592300" y="9651288"/>
          <a:ext cx="889000" cy="4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3" name="テキスト ボックス 582"/>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18679</xdr:rowOff>
    </xdr:from>
    <xdr:to>
      <xdr:col>76</xdr:col>
      <xdr:colOff>114300</xdr:colOff>
      <xdr:row>56</xdr:row>
      <xdr:rowOff>98300</xdr:rowOff>
    </xdr:to>
    <xdr:cxnSp macro="">
      <xdr:nvCxnSpPr>
        <xdr:cNvPr id="584" name="直線コネクタ 583"/>
        <xdr:cNvCxnSpPr/>
      </xdr:nvCxnSpPr>
      <xdr:spPr>
        <a:xfrm>
          <a:off x="13703300" y="9619879"/>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19983</xdr:rowOff>
    </xdr:from>
    <xdr:to>
      <xdr:col>71</xdr:col>
      <xdr:colOff>177800</xdr:colOff>
      <xdr:row>56</xdr:row>
      <xdr:rowOff>18679</xdr:rowOff>
    </xdr:to>
    <xdr:cxnSp macro="">
      <xdr:nvCxnSpPr>
        <xdr:cNvPr id="587" name="直線コネクタ 586"/>
        <xdr:cNvCxnSpPr/>
      </xdr:nvCxnSpPr>
      <xdr:spPr>
        <a:xfrm>
          <a:off x="12814300" y="9449733"/>
          <a:ext cx="889000" cy="17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1" name="テキスト ボックス 590"/>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28870</xdr:rowOff>
    </xdr:from>
    <xdr:to>
      <xdr:col>85</xdr:col>
      <xdr:colOff>177800</xdr:colOff>
      <xdr:row>55</xdr:row>
      <xdr:rowOff>130470</xdr:rowOff>
    </xdr:to>
    <xdr:sp macro="" textlink="">
      <xdr:nvSpPr>
        <xdr:cNvPr id="597" name="楕円 596"/>
        <xdr:cNvSpPr/>
      </xdr:nvSpPr>
      <xdr:spPr>
        <a:xfrm>
          <a:off x="16268700" y="94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7297</xdr:rowOff>
    </xdr:from>
    <xdr:ext cx="534377" cy="259045"/>
    <xdr:sp macro="" textlink="">
      <xdr:nvSpPr>
        <xdr:cNvPr id="598" name="教育費該当値テキスト"/>
        <xdr:cNvSpPr txBox="1"/>
      </xdr:nvSpPr>
      <xdr:spPr>
        <a:xfrm>
          <a:off x="16370300" y="9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170738</xdr:rowOff>
    </xdr:from>
    <xdr:to>
      <xdr:col>81</xdr:col>
      <xdr:colOff>101600</xdr:colOff>
      <xdr:row>56</xdr:row>
      <xdr:rowOff>100888</xdr:rowOff>
    </xdr:to>
    <xdr:sp macro="" textlink="">
      <xdr:nvSpPr>
        <xdr:cNvPr id="599" name="楕円 598"/>
        <xdr:cNvSpPr/>
      </xdr:nvSpPr>
      <xdr:spPr>
        <a:xfrm>
          <a:off x="15430500" y="9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92015</xdr:rowOff>
    </xdr:from>
    <xdr:ext cx="534377" cy="259045"/>
    <xdr:sp macro="" textlink="">
      <xdr:nvSpPr>
        <xdr:cNvPr id="600" name="テキスト ボックス 599"/>
        <xdr:cNvSpPr txBox="1"/>
      </xdr:nvSpPr>
      <xdr:spPr>
        <a:xfrm>
          <a:off x="15214111" y="96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47500</xdr:rowOff>
    </xdr:from>
    <xdr:to>
      <xdr:col>76</xdr:col>
      <xdr:colOff>165100</xdr:colOff>
      <xdr:row>56</xdr:row>
      <xdr:rowOff>149100</xdr:rowOff>
    </xdr:to>
    <xdr:sp macro="" textlink="">
      <xdr:nvSpPr>
        <xdr:cNvPr id="601" name="楕円 600"/>
        <xdr:cNvSpPr/>
      </xdr:nvSpPr>
      <xdr:spPr>
        <a:xfrm>
          <a:off x="14541500" y="9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140227</xdr:rowOff>
    </xdr:from>
    <xdr:ext cx="534377" cy="259045"/>
    <xdr:sp macro="" textlink="">
      <xdr:nvSpPr>
        <xdr:cNvPr id="602" name="テキスト ボックス 601"/>
        <xdr:cNvSpPr txBox="1"/>
      </xdr:nvSpPr>
      <xdr:spPr>
        <a:xfrm>
          <a:off x="14325111" y="9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139329</xdr:rowOff>
    </xdr:from>
    <xdr:to>
      <xdr:col>72</xdr:col>
      <xdr:colOff>38100</xdr:colOff>
      <xdr:row>56</xdr:row>
      <xdr:rowOff>69479</xdr:rowOff>
    </xdr:to>
    <xdr:sp macro="" textlink="">
      <xdr:nvSpPr>
        <xdr:cNvPr id="603" name="楕円 602"/>
        <xdr:cNvSpPr/>
      </xdr:nvSpPr>
      <xdr:spPr>
        <a:xfrm>
          <a:off x="13652500" y="95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60606</xdr:rowOff>
    </xdr:from>
    <xdr:ext cx="534377" cy="259045"/>
    <xdr:sp macro="" textlink="">
      <xdr:nvSpPr>
        <xdr:cNvPr id="604" name="テキスト ボックス 603"/>
        <xdr:cNvSpPr txBox="1"/>
      </xdr:nvSpPr>
      <xdr:spPr>
        <a:xfrm>
          <a:off x="13436111" y="96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140633</xdr:rowOff>
    </xdr:from>
    <xdr:to>
      <xdr:col>67</xdr:col>
      <xdr:colOff>101600</xdr:colOff>
      <xdr:row>55</xdr:row>
      <xdr:rowOff>70783</xdr:rowOff>
    </xdr:to>
    <xdr:sp macro="" textlink="">
      <xdr:nvSpPr>
        <xdr:cNvPr id="605" name="楕円 604"/>
        <xdr:cNvSpPr/>
      </xdr:nvSpPr>
      <xdr:spPr>
        <a:xfrm>
          <a:off x="12763500" y="93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87310</xdr:rowOff>
    </xdr:from>
    <xdr:ext cx="534377" cy="259045"/>
    <xdr:sp macro="" textlink="">
      <xdr:nvSpPr>
        <xdr:cNvPr id="606" name="テキスト ボックス 605"/>
        <xdr:cNvSpPr txBox="1"/>
      </xdr:nvSpPr>
      <xdr:spPr>
        <a:xfrm>
          <a:off x="12547111" y="917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2" name="テキスト ボックス 621"/>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89065</xdr:rowOff>
    </xdr:from>
    <xdr:to>
      <xdr:col>85</xdr:col>
      <xdr:colOff>126364</xdr:colOff>
      <xdr:row>78</xdr:row>
      <xdr:rowOff>25400</xdr:rowOff>
    </xdr:to>
    <xdr:cxnSp macro="">
      <xdr:nvCxnSpPr>
        <xdr:cNvPr id="626" name="直線コネクタ 625"/>
        <xdr:cNvCxnSpPr/>
      </xdr:nvCxnSpPr>
      <xdr:spPr>
        <a:xfrm flipV="1">
          <a:off x="16317595" y="12433465"/>
          <a:ext cx="1269" cy="9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35742</xdr:rowOff>
    </xdr:from>
    <xdr:ext cx="534377" cy="259045"/>
    <xdr:sp macro="" textlink="">
      <xdr:nvSpPr>
        <xdr:cNvPr id="629" name="災害復旧費最大値テキスト"/>
        <xdr:cNvSpPr txBox="1"/>
      </xdr:nvSpPr>
      <xdr:spPr>
        <a:xfrm>
          <a:off x="16370300" y="1220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89065</xdr:rowOff>
    </xdr:from>
    <xdr:to>
      <xdr:col>86</xdr:col>
      <xdr:colOff>25400</xdr:colOff>
      <xdr:row>72</xdr:row>
      <xdr:rowOff>89065</xdr:rowOff>
    </xdr:to>
    <xdr:cxnSp macro="">
      <xdr:nvCxnSpPr>
        <xdr:cNvPr id="630" name="直線コネクタ 629"/>
        <xdr:cNvCxnSpPr/>
      </xdr:nvCxnSpPr>
      <xdr:spPr>
        <a:xfrm>
          <a:off x="16230600" y="1243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144329</xdr:rowOff>
    </xdr:from>
    <xdr:to>
      <xdr:col>85</xdr:col>
      <xdr:colOff>127000</xdr:colOff>
      <xdr:row>76</xdr:row>
      <xdr:rowOff>156730</xdr:rowOff>
    </xdr:to>
    <xdr:cxnSp macro="">
      <xdr:nvCxnSpPr>
        <xdr:cNvPr id="631" name="直線コネクタ 630"/>
        <xdr:cNvCxnSpPr/>
      </xdr:nvCxnSpPr>
      <xdr:spPr>
        <a:xfrm flipV="1">
          <a:off x="15481300" y="13174529"/>
          <a:ext cx="838200" cy="1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61268</xdr:rowOff>
    </xdr:from>
    <xdr:ext cx="469744" cy="259045"/>
    <xdr:sp macro="" textlink="">
      <xdr:nvSpPr>
        <xdr:cNvPr id="632" name="災害復旧費平均値テキスト"/>
        <xdr:cNvSpPr txBox="1"/>
      </xdr:nvSpPr>
      <xdr:spPr>
        <a:xfrm>
          <a:off x="16370300" y="1326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82841</xdr:rowOff>
    </xdr:from>
    <xdr:to>
      <xdr:col>85</xdr:col>
      <xdr:colOff>177800</xdr:colOff>
      <xdr:row>78</xdr:row>
      <xdr:rowOff>12991</xdr:rowOff>
    </xdr:to>
    <xdr:sp macro="" textlink="">
      <xdr:nvSpPr>
        <xdr:cNvPr id="633" name="フローチャート: 判断 632"/>
        <xdr:cNvSpPr/>
      </xdr:nvSpPr>
      <xdr:spPr>
        <a:xfrm>
          <a:off x="16268700" y="1328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106724</xdr:rowOff>
    </xdr:from>
    <xdr:to>
      <xdr:col>81</xdr:col>
      <xdr:colOff>50800</xdr:colOff>
      <xdr:row>76</xdr:row>
      <xdr:rowOff>156730</xdr:rowOff>
    </xdr:to>
    <xdr:cxnSp macro="">
      <xdr:nvCxnSpPr>
        <xdr:cNvPr id="634" name="直線コネクタ 633"/>
        <xdr:cNvCxnSpPr/>
      </xdr:nvCxnSpPr>
      <xdr:spPr>
        <a:xfrm>
          <a:off x="14592300" y="12965474"/>
          <a:ext cx="889000" cy="2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101930</xdr:rowOff>
    </xdr:from>
    <xdr:to>
      <xdr:col>81</xdr:col>
      <xdr:colOff>101600</xdr:colOff>
      <xdr:row>78</xdr:row>
      <xdr:rowOff>32080</xdr:rowOff>
    </xdr:to>
    <xdr:sp macro="" textlink="">
      <xdr:nvSpPr>
        <xdr:cNvPr id="635" name="フローチャート: 判断 634"/>
        <xdr:cNvSpPr/>
      </xdr:nvSpPr>
      <xdr:spPr>
        <a:xfrm>
          <a:off x="15430500" y="133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23207</xdr:rowOff>
    </xdr:from>
    <xdr:ext cx="378565" cy="259045"/>
    <xdr:sp macro="" textlink="">
      <xdr:nvSpPr>
        <xdr:cNvPr id="636" name="テキスト ボックス 635"/>
        <xdr:cNvSpPr txBox="1"/>
      </xdr:nvSpPr>
      <xdr:spPr>
        <a:xfrm>
          <a:off x="15292017" y="1339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158845</xdr:rowOff>
    </xdr:from>
    <xdr:to>
      <xdr:col>76</xdr:col>
      <xdr:colOff>114300</xdr:colOff>
      <xdr:row>75</xdr:row>
      <xdr:rowOff>106724</xdr:rowOff>
    </xdr:to>
    <xdr:cxnSp macro="">
      <xdr:nvCxnSpPr>
        <xdr:cNvPr id="637" name="直線コネクタ 636"/>
        <xdr:cNvCxnSpPr/>
      </xdr:nvCxnSpPr>
      <xdr:spPr>
        <a:xfrm>
          <a:off x="13703300" y="12160345"/>
          <a:ext cx="889000" cy="80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69126</xdr:rowOff>
    </xdr:from>
    <xdr:to>
      <xdr:col>76</xdr:col>
      <xdr:colOff>165100</xdr:colOff>
      <xdr:row>77</xdr:row>
      <xdr:rowOff>170726</xdr:rowOff>
    </xdr:to>
    <xdr:sp macro="" textlink="">
      <xdr:nvSpPr>
        <xdr:cNvPr id="638" name="フローチャート: 判断 637"/>
        <xdr:cNvSpPr/>
      </xdr:nvSpPr>
      <xdr:spPr>
        <a:xfrm>
          <a:off x="14541500" y="1327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161853</xdr:rowOff>
    </xdr:from>
    <xdr:ext cx="469744" cy="259045"/>
    <xdr:sp macro="" textlink="">
      <xdr:nvSpPr>
        <xdr:cNvPr id="639" name="テキスト ボックス 638"/>
        <xdr:cNvSpPr txBox="1"/>
      </xdr:nvSpPr>
      <xdr:spPr>
        <a:xfrm>
          <a:off x="14357428" y="1336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158845</xdr:rowOff>
    </xdr:from>
    <xdr:to>
      <xdr:col>71</xdr:col>
      <xdr:colOff>177800</xdr:colOff>
      <xdr:row>71</xdr:row>
      <xdr:rowOff>70891</xdr:rowOff>
    </xdr:to>
    <xdr:cxnSp macro="">
      <xdr:nvCxnSpPr>
        <xdr:cNvPr id="640" name="直線コネクタ 639"/>
        <xdr:cNvCxnSpPr/>
      </xdr:nvCxnSpPr>
      <xdr:spPr>
        <a:xfrm flipV="1">
          <a:off x="12814300" y="12160345"/>
          <a:ext cx="889000" cy="8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146165</xdr:rowOff>
    </xdr:from>
    <xdr:to>
      <xdr:col>72</xdr:col>
      <xdr:colOff>38100</xdr:colOff>
      <xdr:row>77</xdr:row>
      <xdr:rowOff>76315</xdr:rowOff>
    </xdr:to>
    <xdr:sp macro="" textlink="">
      <xdr:nvSpPr>
        <xdr:cNvPr id="641" name="フローチャート: 判断 640"/>
        <xdr:cNvSpPr/>
      </xdr:nvSpPr>
      <xdr:spPr>
        <a:xfrm>
          <a:off x="13652500" y="131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67442</xdr:rowOff>
    </xdr:from>
    <xdr:ext cx="469744" cy="259045"/>
    <xdr:sp macro="" textlink="">
      <xdr:nvSpPr>
        <xdr:cNvPr id="642" name="テキスト ボックス 641"/>
        <xdr:cNvSpPr txBox="1"/>
      </xdr:nvSpPr>
      <xdr:spPr>
        <a:xfrm>
          <a:off x="13468428" y="13269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170111</xdr:rowOff>
    </xdr:from>
    <xdr:to>
      <xdr:col>67</xdr:col>
      <xdr:colOff>101600</xdr:colOff>
      <xdr:row>77</xdr:row>
      <xdr:rowOff>100261</xdr:rowOff>
    </xdr:to>
    <xdr:sp macro="" textlink="">
      <xdr:nvSpPr>
        <xdr:cNvPr id="643" name="フローチャート: 判断 642"/>
        <xdr:cNvSpPr/>
      </xdr:nvSpPr>
      <xdr:spPr>
        <a:xfrm>
          <a:off x="12763500" y="132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91388</xdr:rowOff>
    </xdr:from>
    <xdr:ext cx="469744" cy="259045"/>
    <xdr:sp macro="" textlink="">
      <xdr:nvSpPr>
        <xdr:cNvPr id="644" name="テキスト ボックス 643"/>
        <xdr:cNvSpPr txBox="1"/>
      </xdr:nvSpPr>
      <xdr:spPr>
        <a:xfrm>
          <a:off x="12579428" y="13293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93529</xdr:rowOff>
    </xdr:from>
    <xdr:to>
      <xdr:col>85</xdr:col>
      <xdr:colOff>177800</xdr:colOff>
      <xdr:row>77</xdr:row>
      <xdr:rowOff>23679</xdr:rowOff>
    </xdr:to>
    <xdr:sp macro="" textlink="">
      <xdr:nvSpPr>
        <xdr:cNvPr id="650" name="楕円 649"/>
        <xdr:cNvSpPr/>
      </xdr:nvSpPr>
      <xdr:spPr>
        <a:xfrm>
          <a:off x="16268700" y="131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116406</xdr:rowOff>
    </xdr:from>
    <xdr:ext cx="469744" cy="259045"/>
    <xdr:sp macro="" textlink="">
      <xdr:nvSpPr>
        <xdr:cNvPr id="651" name="災害復旧費該当値テキスト"/>
        <xdr:cNvSpPr txBox="1"/>
      </xdr:nvSpPr>
      <xdr:spPr>
        <a:xfrm>
          <a:off x="16370300" y="129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105930</xdr:rowOff>
    </xdr:from>
    <xdr:to>
      <xdr:col>81</xdr:col>
      <xdr:colOff>101600</xdr:colOff>
      <xdr:row>77</xdr:row>
      <xdr:rowOff>36080</xdr:rowOff>
    </xdr:to>
    <xdr:sp macro="" textlink="">
      <xdr:nvSpPr>
        <xdr:cNvPr id="652" name="楕円 651"/>
        <xdr:cNvSpPr/>
      </xdr:nvSpPr>
      <xdr:spPr>
        <a:xfrm>
          <a:off x="15430500" y="131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52608</xdr:rowOff>
    </xdr:from>
    <xdr:ext cx="469744" cy="259045"/>
    <xdr:sp macro="" textlink="">
      <xdr:nvSpPr>
        <xdr:cNvPr id="653" name="テキスト ボックス 652"/>
        <xdr:cNvSpPr txBox="1"/>
      </xdr:nvSpPr>
      <xdr:spPr>
        <a:xfrm>
          <a:off x="15246428" y="129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55924</xdr:rowOff>
    </xdr:from>
    <xdr:to>
      <xdr:col>76</xdr:col>
      <xdr:colOff>165100</xdr:colOff>
      <xdr:row>75</xdr:row>
      <xdr:rowOff>157525</xdr:rowOff>
    </xdr:to>
    <xdr:sp macro="" textlink="">
      <xdr:nvSpPr>
        <xdr:cNvPr id="654" name="楕円 653"/>
        <xdr:cNvSpPr/>
      </xdr:nvSpPr>
      <xdr:spPr>
        <a:xfrm>
          <a:off x="14541500" y="12914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2601</xdr:rowOff>
    </xdr:from>
    <xdr:ext cx="469744" cy="259045"/>
    <xdr:sp macro="" textlink="">
      <xdr:nvSpPr>
        <xdr:cNvPr id="655" name="テキスト ボックス 654"/>
        <xdr:cNvSpPr txBox="1"/>
      </xdr:nvSpPr>
      <xdr:spPr>
        <a:xfrm>
          <a:off x="14357428" y="126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108045</xdr:rowOff>
    </xdr:from>
    <xdr:to>
      <xdr:col>72</xdr:col>
      <xdr:colOff>38100</xdr:colOff>
      <xdr:row>71</xdr:row>
      <xdr:rowOff>38195</xdr:rowOff>
    </xdr:to>
    <xdr:sp macro="" textlink="">
      <xdr:nvSpPr>
        <xdr:cNvPr id="656" name="楕円 655"/>
        <xdr:cNvSpPr/>
      </xdr:nvSpPr>
      <xdr:spPr>
        <a:xfrm>
          <a:off x="13652500" y="121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54722</xdr:rowOff>
    </xdr:from>
    <xdr:ext cx="534377" cy="259045"/>
    <xdr:sp macro="" textlink="">
      <xdr:nvSpPr>
        <xdr:cNvPr id="657" name="テキスト ボックス 656"/>
        <xdr:cNvSpPr txBox="1"/>
      </xdr:nvSpPr>
      <xdr:spPr>
        <a:xfrm>
          <a:off x="13436111" y="118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20091</xdr:rowOff>
    </xdr:from>
    <xdr:to>
      <xdr:col>67</xdr:col>
      <xdr:colOff>101600</xdr:colOff>
      <xdr:row>71</xdr:row>
      <xdr:rowOff>121691</xdr:rowOff>
    </xdr:to>
    <xdr:sp macro="" textlink="">
      <xdr:nvSpPr>
        <xdr:cNvPr id="658" name="楕円 657"/>
        <xdr:cNvSpPr/>
      </xdr:nvSpPr>
      <xdr:spPr>
        <a:xfrm>
          <a:off x="12763500" y="1219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138218</xdr:rowOff>
    </xdr:from>
    <xdr:ext cx="534377" cy="259045"/>
    <xdr:sp macro="" textlink="">
      <xdr:nvSpPr>
        <xdr:cNvPr id="659" name="テキスト ボックス 658"/>
        <xdr:cNvSpPr txBox="1"/>
      </xdr:nvSpPr>
      <xdr:spPr>
        <a:xfrm>
          <a:off x="12547111" y="1196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2" name="テキスト ボックス 671"/>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4" name="テキスト ボックス 683"/>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88" name="直線コネクタ 687"/>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89"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0" name="直線コネクタ 689"/>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1"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2" name="直線コネクタ 691"/>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131784</xdr:rowOff>
    </xdr:from>
    <xdr:to>
      <xdr:col>85</xdr:col>
      <xdr:colOff>127000</xdr:colOff>
      <xdr:row>94</xdr:row>
      <xdr:rowOff>3654</xdr:rowOff>
    </xdr:to>
    <xdr:cxnSp macro="">
      <xdr:nvCxnSpPr>
        <xdr:cNvPr id="693" name="直線コネクタ 692"/>
        <xdr:cNvCxnSpPr/>
      </xdr:nvCxnSpPr>
      <xdr:spPr>
        <a:xfrm flipV="1">
          <a:off x="15481300" y="16076634"/>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4"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5" name="フローチャート: 判断 694"/>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3654</xdr:rowOff>
    </xdr:from>
    <xdr:to>
      <xdr:col>81</xdr:col>
      <xdr:colOff>50800</xdr:colOff>
      <xdr:row>94</xdr:row>
      <xdr:rowOff>38002</xdr:rowOff>
    </xdr:to>
    <xdr:cxnSp macro="">
      <xdr:nvCxnSpPr>
        <xdr:cNvPr id="696" name="直線コネクタ 695"/>
        <xdr:cNvCxnSpPr/>
      </xdr:nvCxnSpPr>
      <xdr:spPr>
        <a:xfrm flipV="1">
          <a:off x="14592300" y="16119954"/>
          <a:ext cx="889000" cy="3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697" name="フローチャート: 判断 696"/>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698" name="テキスト ボックス 697"/>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38002</xdr:rowOff>
    </xdr:from>
    <xdr:to>
      <xdr:col>76</xdr:col>
      <xdr:colOff>114300</xdr:colOff>
      <xdr:row>94</xdr:row>
      <xdr:rowOff>57175</xdr:rowOff>
    </xdr:to>
    <xdr:cxnSp macro="">
      <xdr:nvCxnSpPr>
        <xdr:cNvPr id="699" name="直線コネクタ 698"/>
        <xdr:cNvCxnSpPr/>
      </xdr:nvCxnSpPr>
      <xdr:spPr>
        <a:xfrm flipV="1">
          <a:off x="13703300" y="16154302"/>
          <a:ext cx="889000" cy="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0" name="フローチャート: 判断 699"/>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1" name="テキスト ボックス 700"/>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57175</xdr:rowOff>
    </xdr:from>
    <xdr:to>
      <xdr:col>71</xdr:col>
      <xdr:colOff>177800</xdr:colOff>
      <xdr:row>94</xdr:row>
      <xdr:rowOff>65433</xdr:rowOff>
    </xdr:to>
    <xdr:cxnSp macro="">
      <xdr:nvCxnSpPr>
        <xdr:cNvPr id="702" name="直線コネクタ 701"/>
        <xdr:cNvCxnSpPr/>
      </xdr:nvCxnSpPr>
      <xdr:spPr>
        <a:xfrm flipV="1">
          <a:off x="12814300" y="16173475"/>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3" name="フローチャート: 判断 702"/>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4" name="テキスト ボックス 703"/>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5" name="フローチャート: 判断 704"/>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06" name="テキスト ボックス 705"/>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80984</xdr:rowOff>
    </xdr:from>
    <xdr:to>
      <xdr:col>85</xdr:col>
      <xdr:colOff>177800</xdr:colOff>
      <xdr:row>94</xdr:row>
      <xdr:rowOff>11134</xdr:rowOff>
    </xdr:to>
    <xdr:sp macro="" textlink="">
      <xdr:nvSpPr>
        <xdr:cNvPr id="712" name="楕円 711"/>
        <xdr:cNvSpPr/>
      </xdr:nvSpPr>
      <xdr:spPr>
        <a:xfrm>
          <a:off x="16268700" y="16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103861</xdr:rowOff>
    </xdr:from>
    <xdr:ext cx="534377" cy="259045"/>
    <xdr:sp macro="" textlink="">
      <xdr:nvSpPr>
        <xdr:cNvPr id="713" name="公債費該当値テキスト"/>
        <xdr:cNvSpPr txBox="1"/>
      </xdr:nvSpPr>
      <xdr:spPr>
        <a:xfrm>
          <a:off x="16370300" y="158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124304</xdr:rowOff>
    </xdr:from>
    <xdr:to>
      <xdr:col>81</xdr:col>
      <xdr:colOff>101600</xdr:colOff>
      <xdr:row>94</xdr:row>
      <xdr:rowOff>54454</xdr:rowOff>
    </xdr:to>
    <xdr:sp macro="" textlink="">
      <xdr:nvSpPr>
        <xdr:cNvPr id="714" name="楕円 713"/>
        <xdr:cNvSpPr/>
      </xdr:nvSpPr>
      <xdr:spPr>
        <a:xfrm>
          <a:off x="15430500" y="160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70981</xdr:rowOff>
    </xdr:from>
    <xdr:ext cx="534377" cy="259045"/>
    <xdr:sp macro="" textlink="">
      <xdr:nvSpPr>
        <xdr:cNvPr id="715" name="テキスト ボックス 714"/>
        <xdr:cNvSpPr txBox="1"/>
      </xdr:nvSpPr>
      <xdr:spPr>
        <a:xfrm>
          <a:off x="15214111" y="1584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158652</xdr:rowOff>
    </xdr:from>
    <xdr:to>
      <xdr:col>76</xdr:col>
      <xdr:colOff>165100</xdr:colOff>
      <xdr:row>94</xdr:row>
      <xdr:rowOff>88802</xdr:rowOff>
    </xdr:to>
    <xdr:sp macro="" textlink="">
      <xdr:nvSpPr>
        <xdr:cNvPr id="716" name="楕円 715"/>
        <xdr:cNvSpPr/>
      </xdr:nvSpPr>
      <xdr:spPr>
        <a:xfrm>
          <a:off x="14541500" y="161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105329</xdr:rowOff>
    </xdr:from>
    <xdr:ext cx="534377" cy="259045"/>
    <xdr:sp macro="" textlink="">
      <xdr:nvSpPr>
        <xdr:cNvPr id="717" name="テキスト ボックス 716"/>
        <xdr:cNvSpPr txBox="1"/>
      </xdr:nvSpPr>
      <xdr:spPr>
        <a:xfrm>
          <a:off x="14325111" y="1587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6375</xdr:rowOff>
    </xdr:from>
    <xdr:to>
      <xdr:col>72</xdr:col>
      <xdr:colOff>38100</xdr:colOff>
      <xdr:row>94</xdr:row>
      <xdr:rowOff>107975</xdr:rowOff>
    </xdr:to>
    <xdr:sp macro="" textlink="">
      <xdr:nvSpPr>
        <xdr:cNvPr id="718" name="楕円 717"/>
        <xdr:cNvSpPr/>
      </xdr:nvSpPr>
      <xdr:spPr>
        <a:xfrm>
          <a:off x="13652500" y="161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124502</xdr:rowOff>
    </xdr:from>
    <xdr:ext cx="534377" cy="259045"/>
    <xdr:sp macro="" textlink="">
      <xdr:nvSpPr>
        <xdr:cNvPr id="719" name="テキスト ボックス 718"/>
        <xdr:cNvSpPr txBox="1"/>
      </xdr:nvSpPr>
      <xdr:spPr>
        <a:xfrm>
          <a:off x="13436111" y="158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14633</xdr:rowOff>
    </xdr:from>
    <xdr:to>
      <xdr:col>67</xdr:col>
      <xdr:colOff>101600</xdr:colOff>
      <xdr:row>94</xdr:row>
      <xdr:rowOff>116233</xdr:rowOff>
    </xdr:to>
    <xdr:sp macro="" textlink="">
      <xdr:nvSpPr>
        <xdr:cNvPr id="720" name="楕円 719"/>
        <xdr:cNvSpPr/>
      </xdr:nvSpPr>
      <xdr:spPr>
        <a:xfrm>
          <a:off x="12763500" y="1613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132760</xdr:rowOff>
    </xdr:from>
    <xdr:ext cx="534377" cy="259045"/>
    <xdr:sp macro="" textlink="">
      <xdr:nvSpPr>
        <xdr:cNvPr id="721" name="テキスト ボックス 720"/>
        <xdr:cNvSpPr txBox="1"/>
      </xdr:nvSpPr>
      <xdr:spPr>
        <a:xfrm>
          <a:off x="12547111" y="159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5" name="直線コネクタ 744"/>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48"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49" name="直線コネクタ 748"/>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1"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2" name="フローチャート: 判断 751"/>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4" name="フローチャート: 判断 753"/>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5" name="テキスト ボックス 754"/>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57" name="フローチャート: 判断 756"/>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58" name="テキスト ボックス 757"/>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0" name="フローチャート: 判断 759"/>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1" name="テキスト ボックス 760"/>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2" name="フローチャート: 判断 761"/>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3" name="テキスト ボックス 762"/>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39,404</a:t>
          </a:r>
          <a:r>
            <a:rPr kumimoji="1" lang="ja-JP" altLang="en-US" sz="1300">
              <a:latin typeface="ＭＳ Ｐゴシック" panose="020B0600070205080204" pitchFamily="50" charset="-128"/>
              <a:ea typeface="ＭＳ Ｐゴシック" panose="020B0600070205080204" pitchFamily="50" charset="-128"/>
            </a:rPr>
            <a:t>円となっており、定年年齢引上げに伴う退職者の減による職員退職手当の減などにより減少している。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171,301</a:t>
          </a:r>
          <a:r>
            <a:rPr kumimoji="1" lang="ja-JP" altLang="en-US" sz="1300">
              <a:latin typeface="ＭＳ Ｐゴシック" panose="020B0600070205080204" pitchFamily="50" charset="-128"/>
              <a:ea typeface="ＭＳ Ｐゴシック" panose="020B0600070205080204" pitchFamily="50" charset="-128"/>
            </a:rPr>
            <a:t>円となっており、物価高騰対策として実施した電力・ガス・食料品等重点支援給付金の増や出産・子育て応援交付金の増、子どもの体験・学び応援モデル事業の実施に伴う増などにより増加しているが、依然として類似団体より低い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商工費は、住民一人当たり</a:t>
          </a:r>
          <a:r>
            <a:rPr kumimoji="1" lang="en-US" altLang="ja-JP" sz="1300">
              <a:latin typeface="ＭＳ Ｐゴシック" panose="020B0600070205080204" pitchFamily="50" charset="-128"/>
              <a:ea typeface="ＭＳ Ｐゴシック" panose="020B0600070205080204" pitchFamily="50" charset="-128"/>
            </a:rPr>
            <a:t>25,972</a:t>
          </a:r>
          <a:r>
            <a:rPr kumimoji="1" lang="ja-JP" altLang="en-US" sz="1300">
              <a:latin typeface="ＭＳ Ｐゴシック" panose="020B0600070205080204" pitchFamily="50" charset="-128"/>
              <a:ea typeface="ＭＳ Ｐゴシック" panose="020B0600070205080204" pitchFamily="50" charset="-128"/>
            </a:rPr>
            <a:t>円となっており、コロナ経済対策のプレミアム付き商品券事業の終了に伴い大幅に減少している。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47,360</a:t>
          </a:r>
          <a:r>
            <a:rPr kumimoji="1" lang="ja-JP" altLang="en-US" sz="1300">
              <a:latin typeface="ＭＳ Ｐゴシック" panose="020B0600070205080204" pitchFamily="50" charset="-128"/>
              <a:ea typeface="ＭＳ Ｐゴシック" panose="020B0600070205080204" pitchFamily="50" charset="-128"/>
            </a:rPr>
            <a:t>円となっており、ながのこども館整備事業の実施に伴い増加している。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45,126</a:t>
          </a:r>
          <a:r>
            <a:rPr kumimoji="1" lang="ja-JP" altLang="en-US" sz="1300">
              <a:latin typeface="ＭＳ Ｐゴシック" panose="020B0600070205080204" pitchFamily="50" charset="-128"/>
              <a:ea typeface="ＭＳ Ｐゴシック" panose="020B0600070205080204" pitchFamily="50" charset="-128"/>
            </a:rPr>
            <a:t>円となっており、豊野防災交流センター整備事業や教育支援センター（</a:t>
          </a:r>
          <a:r>
            <a:rPr kumimoji="1" lang="en-US" altLang="ja-JP" sz="1300">
              <a:latin typeface="ＭＳ Ｐゴシック" panose="020B0600070205080204" pitchFamily="50" charset="-128"/>
              <a:ea typeface="ＭＳ Ｐゴシック" panose="020B0600070205080204" pitchFamily="50" charset="-128"/>
            </a:rPr>
            <a:t>SaSaLAND</a:t>
          </a:r>
          <a:r>
            <a:rPr kumimoji="1" lang="ja-JP" altLang="en-US" sz="1300">
              <a:latin typeface="ＭＳ Ｐゴシック" panose="020B0600070205080204" pitchFamily="50" charset="-128"/>
              <a:ea typeface="ＭＳ Ｐゴシック" panose="020B0600070205080204" pitchFamily="50" charset="-128"/>
            </a:rPr>
            <a:t>）設置事業の実施、社会体育館や小・中学校校舎の長寿命化改修事業費の増により増加している、今後も長寿命化対策経費については増加が見込まれる。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財政調整基金残高は、令和２年度以降、取崩額が積立額を下回る状況が続いたことで増加に転じている。令和５年度は、前年度決算剰余金の処分等として</a:t>
          </a:r>
          <a:r>
            <a:rPr kumimoji="1" lang="en-US" altLang="ja-JP" sz="1400">
              <a:latin typeface="ＭＳ ゴシック" pitchFamily="49" charset="-128"/>
              <a:ea typeface="ＭＳ ゴシック" pitchFamily="49" charset="-128"/>
            </a:rPr>
            <a:t>19.1</a:t>
          </a:r>
          <a:r>
            <a:rPr kumimoji="1" lang="ja-JP" altLang="en-US" sz="1400">
              <a:latin typeface="ＭＳ ゴシック" pitchFamily="49" charset="-128"/>
              <a:ea typeface="ＭＳ ゴシック" pitchFamily="49" charset="-128"/>
            </a:rPr>
            <a:t>億円を積み立てた一方、除雪等に係る一般財源が不足したことにより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億円を取り崩したため、残高は前年度比で若干増加となっている。</a:t>
          </a:r>
        </a:p>
        <a:p>
          <a:r>
            <a:rPr kumimoji="1" lang="ja-JP" altLang="en-US" sz="1400">
              <a:latin typeface="ＭＳ ゴシック" pitchFamily="49" charset="-128"/>
              <a:ea typeface="ＭＳ ゴシック" pitchFamily="49" charset="-128"/>
            </a:rPr>
            <a:t>　また、実質単年度収支は赤字となっているものの、健全な行財政運営を着実に進めており、実質収支額は継続的に黒字を確保している。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一般会計、特別会計、企業会計において、実質収支額及び資金剰余額は黒字のため、連結実質赤字額は生じていない。</a:t>
          </a:r>
        </a:p>
        <a:p>
          <a:r>
            <a:rPr kumimoji="1" lang="ja-JP" altLang="en-US" sz="1400">
              <a:latin typeface="ＭＳ ゴシック" pitchFamily="49" charset="-128"/>
              <a:ea typeface="ＭＳ ゴシック" pitchFamily="49" charset="-128"/>
            </a:rPr>
            <a:t>　一般会計については、今後も前年度と同程度の割合を維持していくように努める。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公債費（元利償還金）については、第一庁舎・芸術館建設等の建設事業に係る市債の元金償還が本格化したことから平成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年度以降は上昇に転じ、令和５年度には、東日本台風災害に伴う復旧事業等に係る起債の元利償還も本格化したことからさらに上昇している。</a:t>
          </a:r>
        </a:p>
        <a:p>
          <a:r>
            <a:rPr kumimoji="1" lang="ja-JP" altLang="en-US" sz="1400">
              <a:latin typeface="ＭＳ ゴシック" pitchFamily="49" charset="-128"/>
              <a:ea typeface="ＭＳ ゴシック" pitchFamily="49" charset="-128"/>
            </a:rPr>
            <a:t>　また、令和元年度以降、長野広域連合が実施するごみ処理施設建設に係る負担金も増加している。</a:t>
          </a:r>
        </a:p>
        <a:p>
          <a:r>
            <a:rPr kumimoji="1" lang="ja-JP" altLang="en-US" sz="1400">
              <a:latin typeface="ＭＳ ゴシック" pitchFamily="49" charset="-128"/>
              <a:ea typeface="ＭＳ ゴシック" pitchFamily="49" charset="-128"/>
            </a:rPr>
            <a:t>　今後は、大型建設事業に係る市債借入の償還終了等が見込まれる一方、公共施設の長寿命化対策等により元利償還金の上昇が見込まれる。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地方債の現在高は、交付税措置率の低い起債の新規発行を大幅に取りやめたことや過去の大型事業に係る市債借入の償還終了などにより令和３年度以降は減少に転じている。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一方、公共施設の長寿命化対策や令和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年の国民スポーツ大会開催に向けた施設整備等により、令和７年度には再度増加に転ずる見込みである。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また、今後の社会保障関係経費や公債費等の経常的経費の増加により、財政調整基金等が減少する見込みであることから、将来負担比率の分子全体としては、今後増加する見込みである。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長野県長野市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基金残高は、ピーク時の平成４年度には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億円あったが、オリンピック関連施設や市民病院の整備等の財源として活用したことから、平成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減少した。その後、一時的には基金への積立が可能となったものの、市税の伸び悩みや地方交付税の減少によって、基金の取り崩しに依存した状態が続いていたが、プロジェクト事業の本格化に備え、新たに基金を造成するなど準備を進め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年度以降、財政調整基金の取崩額が積立額を上回る状況が続き、目減り傾向が続いたが、令和２年度からは取崩額が積立額を下回り、残高は増加に転じている。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令和５年度は前年度決算剰余金の処分等として財政調整基金に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億円を積み立てた一方、除雪等に係る一般財源が不足したことにより、財政調整基金から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億円を取り崩した。また、令和６・７年度における臨時財政対策債の元利償還金の一部を償還するための「臨時財政対策債償還基金費」等として、減債基金に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このほか、令和７年度以降財政需要が増える施設長寿命化改修に備えるため、公共施設等総合管理基金に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係経費等に対応するため、歳出の見直しなど財政健全化への取組により、財政調整基金の取崩額圧縮を図り、その他特定目的基金についても、基金目的に沿った計画的な運用を図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・職員退職手当基金：職員の退職手当の支払い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・公共施設等総合管理基金：公共施設等の長寿命化に関する事業の推進並びに公共施設等の計画的な更新及び活用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・公共施設等総合管理基金：公共施設等の長寿命化対策を着実に進めていくための積み立てによる増（＋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・地域振興基金：豊野防災交流センター整備等に係る財源として活用するための取り崩しによる減（△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・職員退職手当基金：今後増加が見込まれる退職手当に備え、適切に積み立てる。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・公共施設等総合管理基金：公共施設等の長寿命化改修を計画的に進めるため、適切に積み立て、必要な経費に充当する。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前年度決算剰余金の処分等として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億円を積み立てた一方、除雪等に係る一般財源が不足したことにより、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億円を取り崩した。これらにより、令和４年度末（残高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億円）と比較すると約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国庫補助等の財源が見込めない単独事業や少子・高齢化の進行により年々増加する社会保障関係経費などに対応するため、歳出の見直しなど財政健全化への取組により、取崩額の圧縮を図る。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令和６・７年度における臨時財政対策債の元利償還金の一部を償還するための「臨時財政対策債償還基金費」等として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億円を積み立てた一方、令和元年東日本台風災害に係る災害復旧事業債の償還に充てるため、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億円を取り崩した。これらにより、令和４年度末（残高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億円）と比較すると約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億円増で基金残高は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市債の償還及び市債の適正な管理に必要な財源を確保するため、適切に管理運用していく。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166779818</v>
      </c>
      <c r="BO4" s="449"/>
      <c r="BP4" s="449"/>
      <c r="BQ4" s="449"/>
      <c r="BR4" s="449"/>
      <c r="BS4" s="449"/>
      <c r="BT4" s="449"/>
      <c r="BU4" s="450"/>
      <c r="BV4" s="448">
        <v>170676355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4.0999999999999996</v>
      </c>
      <c r="CU4" s="589"/>
      <c r="CV4" s="589"/>
      <c r="CW4" s="589"/>
      <c r="CX4" s="589"/>
      <c r="CY4" s="589"/>
      <c r="CZ4" s="589"/>
      <c r="DA4" s="590"/>
      <c r="DB4" s="588">
        <v>4.2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160600648</v>
      </c>
      <c r="BO5" s="420"/>
      <c r="BP5" s="420"/>
      <c r="BQ5" s="420"/>
      <c r="BR5" s="420"/>
      <c r="BS5" s="420"/>
      <c r="BT5" s="420"/>
      <c r="BU5" s="421"/>
      <c r="BV5" s="419">
        <v>165123960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90.6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6179170</v>
      </c>
      <c r="BO6" s="420"/>
      <c r="BP6" s="420"/>
      <c r="BQ6" s="420"/>
      <c r="BR6" s="420"/>
      <c r="BS6" s="420"/>
      <c r="BT6" s="420"/>
      <c r="BU6" s="421"/>
      <c r="BV6" s="419">
        <v>5552395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94.1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2470369</v>
      </c>
      <c r="BO7" s="420"/>
      <c r="BP7" s="420"/>
      <c r="BQ7" s="420"/>
      <c r="BR7" s="420"/>
      <c r="BS7" s="420"/>
      <c r="BT7" s="420"/>
      <c r="BU7" s="421"/>
      <c r="BV7" s="419">
        <v>1758529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91426035</v>
      </c>
      <c r="CU7" s="420"/>
      <c r="CV7" s="420"/>
      <c r="CW7" s="420"/>
      <c r="CX7" s="420"/>
      <c r="CY7" s="420"/>
      <c r="CZ7" s="420"/>
      <c r="DA7" s="421"/>
      <c r="DB7" s="419">
        <v>90613583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3708801</v>
      </c>
      <c r="BO8" s="420"/>
      <c r="BP8" s="420"/>
      <c r="BQ8" s="420"/>
      <c r="BR8" s="420"/>
      <c r="BS8" s="420"/>
      <c r="BT8" s="420"/>
      <c r="BU8" s="421"/>
      <c r="BV8" s="419">
        <v>3793866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372760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-85065</v>
      </c>
      <c r="BO9" s="420"/>
      <c r="BP9" s="420"/>
      <c r="BQ9" s="420"/>
      <c r="BR9" s="420"/>
      <c r="BS9" s="420"/>
      <c r="BT9" s="420"/>
      <c r="BU9" s="421"/>
      <c r="BV9" s="419">
        <v>-237106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15.2</v>
      </c>
      <c r="CU9" s="417"/>
      <c r="CV9" s="417"/>
      <c r="CW9" s="417"/>
      <c r="CX9" s="417"/>
      <c r="CY9" s="417"/>
      <c r="CZ9" s="417"/>
      <c r="DA9" s="418"/>
      <c r="DB9" s="416">
        <v>15.2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377598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15675</v>
      </c>
      <c r="BO10" s="420"/>
      <c r="BP10" s="420"/>
      <c r="BQ10" s="420"/>
      <c r="BR10" s="420"/>
      <c r="BS10" s="420"/>
      <c r="BT10" s="420"/>
      <c r="BU10" s="421"/>
      <c r="BV10" s="419">
        <v>12757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365572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1700000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361224</v>
      </c>
      <c r="S13" s="507"/>
      <c r="T13" s="507"/>
      <c r="U13" s="507"/>
      <c r="V13" s="508"/>
      <c r="W13" s="509" t="s">
        <v>131</v>
      </c>
      <c r="X13" s="405"/>
      <c r="Y13" s="405"/>
      <c r="Z13" s="405"/>
      <c r="AA13" s="405"/>
      <c r="AB13" s="406"/>
      <c r="AC13" s="372">
        <v>9927</v>
      </c>
      <c r="AD13" s="373"/>
      <c r="AE13" s="373"/>
      <c r="AF13" s="373"/>
      <c r="AG13" s="374"/>
      <c r="AH13" s="372">
        <v>11593</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-1769390</v>
      </c>
      <c r="BO13" s="420"/>
      <c r="BP13" s="420"/>
      <c r="BQ13" s="420"/>
      <c r="BR13" s="420"/>
      <c r="BS13" s="420"/>
      <c r="BT13" s="420"/>
      <c r="BU13" s="421"/>
      <c r="BV13" s="419">
        <v>-224349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5.2</v>
      </c>
      <c r="CU13" s="417"/>
      <c r="CV13" s="417"/>
      <c r="CW13" s="417"/>
      <c r="CX13" s="417"/>
      <c r="CY13" s="417"/>
      <c r="CZ13" s="417"/>
      <c r="DA13" s="418"/>
      <c r="DB13" s="416">
        <v>4.9000000000000004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368785</v>
      </c>
      <c r="S14" s="507"/>
      <c r="T14" s="507"/>
      <c r="U14" s="507"/>
      <c r="V14" s="508"/>
      <c r="W14" s="510"/>
      <c r="X14" s="408"/>
      <c r="Y14" s="408"/>
      <c r="Z14" s="408"/>
      <c r="AA14" s="408"/>
      <c r="AB14" s="409"/>
      <c r="AC14" s="499">
        <v>5.6</v>
      </c>
      <c r="AD14" s="500"/>
      <c r="AE14" s="500"/>
      <c r="AF14" s="500"/>
      <c r="AG14" s="501"/>
      <c r="AH14" s="499">
        <v>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20.6</v>
      </c>
      <c r="CU14" s="517"/>
      <c r="CV14" s="517"/>
      <c r="CW14" s="517"/>
      <c r="CX14" s="517"/>
      <c r="CY14" s="517"/>
      <c r="CZ14" s="517"/>
      <c r="DA14" s="518"/>
      <c r="DB14" s="516">
        <v>27.7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364729</v>
      </c>
      <c r="S15" s="507"/>
      <c r="T15" s="507"/>
      <c r="U15" s="507"/>
      <c r="V15" s="508"/>
      <c r="W15" s="509" t="s">
        <v>137</v>
      </c>
      <c r="X15" s="405"/>
      <c r="Y15" s="405"/>
      <c r="Z15" s="405"/>
      <c r="AA15" s="405"/>
      <c r="AB15" s="406"/>
      <c r="AC15" s="372">
        <v>39383</v>
      </c>
      <c r="AD15" s="373"/>
      <c r="AE15" s="373"/>
      <c r="AF15" s="373"/>
      <c r="AG15" s="374"/>
      <c r="AH15" s="372">
        <v>41409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54023886</v>
      </c>
      <c r="BO15" s="449"/>
      <c r="BP15" s="449"/>
      <c r="BQ15" s="449"/>
      <c r="BR15" s="449"/>
      <c r="BS15" s="449"/>
      <c r="BT15" s="449"/>
      <c r="BU15" s="450"/>
      <c r="BV15" s="448">
        <v>52475452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22.1</v>
      </c>
      <c r="AD16" s="500"/>
      <c r="AE16" s="500"/>
      <c r="AF16" s="500"/>
      <c r="AG16" s="501"/>
      <c r="AH16" s="499">
        <v>22.6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74788015</v>
      </c>
      <c r="BO16" s="420"/>
      <c r="BP16" s="420"/>
      <c r="BQ16" s="420"/>
      <c r="BR16" s="420"/>
      <c r="BS16" s="420"/>
      <c r="BT16" s="420"/>
      <c r="BU16" s="421"/>
      <c r="BV16" s="419">
        <v>72825780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128507</v>
      </c>
      <c r="AD17" s="373"/>
      <c r="AE17" s="373"/>
      <c r="AF17" s="373"/>
      <c r="AG17" s="374"/>
      <c r="AH17" s="372">
        <v>130419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68594356</v>
      </c>
      <c r="BO17" s="420"/>
      <c r="BP17" s="420"/>
      <c r="BQ17" s="420"/>
      <c r="BR17" s="420"/>
      <c r="BS17" s="420"/>
      <c r="BT17" s="420"/>
      <c r="BU17" s="421"/>
      <c r="BV17" s="419">
        <v>66707522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834.81</v>
      </c>
      <c r="M18" s="472"/>
      <c r="N18" s="472"/>
      <c r="O18" s="472"/>
      <c r="P18" s="472"/>
      <c r="Q18" s="472"/>
      <c r="R18" s="473"/>
      <c r="S18" s="473"/>
      <c r="T18" s="473"/>
      <c r="U18" s="473"/>
      <c r="V18" s="474"/>
      <c r="W18" s="490"/>
      <c r="X18" s="491"/>
      <c r="Y18" s="491"/>
      <c r="Z18" s="491"/>
      <c r="AA18" s="491"/>
      <c r="AB18" s="515"/>
      <c r="AC18" s="389">
        <v>72.3</v>
      </c>
      <c r="AD18" s="390"/>
      <c r="AE18" s="390"/>
      <c r="AF18" s="390"/>
      <c r="AG18" s="475"/>
      <c r="AH18" s="389">
        <v>71.099999999999994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86383049</v>
      </c>
      <c r="BO18" s="420"/>
      <c r="BP18" s="420"/>
      <c r="BQ18" s="420"/>
      <c r="BR18" s="420"/>
      <c r="BS18" s="420"/>
      <c r="BT18" s="420"/>
      <c r="BU18" s="421"/>
      <c r="BV18" s="419">
        <v>85024140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447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110902377</v>
      </c>
      <c r="BO19" s="420"/>
      <c r="BP19" s="420"/>
      <c r="BQ19" s="420"/>
      <c r="BR19" s="420"/>
      <c r="BS19" s="420"/>
      <c r="BT19" s="420"/>
      <c r="BU19" s="421"/>
      <c r="BV19" s="419">
        <v>108478101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156975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132530974</v>
      </c>
      <c r="BO22" s="449"/>
      <c r="BP22" s="449"/>
      <c r="BQ22" s="449"/>
      <c r="BR22" s="449"/>
      <c r="BS22" s="449"/>
      <c r="BT22" s="449"/>
      <c r="BU22" s="450"/>
      <c r="BV22" s="448">
        <v>140687170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83861973</v>
      </c>
      <c r="BO23" s="420"/>
      <c r="BP23" s="420"/>
      <c r="BQ23" s="420"/>
      <c r="BR23" s="420"/>
      <c r="BS23" s="420"/>
      <c r="BT23" s="420"/>
      <c r="BU23" s="421"/>
      <c r="BV23" s="419">
        <v>89356607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10970</v>
      </c>
      <c r="R24" s="373"/>
      <c r="S24" s="373"/>
      <c r="T24" s="373"/>
      <c r="U24" s="373"/>
      <c r="V24" s="374"/>
      <c r="W24" s="462"/>
      <c r="X24" s="399"/>
      <c r="Y24" s="400"/>
      <c r="Z24" s="375" t="s">
        <v>162</v>
      </c>
      <c r="AA24" s="376"/>
      <c r="AB24" s="376"/>
      <c r="AC24" s="376"/>
      <c r="AD24" s="376"/>
      <c r="AE24" s="376"/>
      <c r="AF24" s="376"/>
      <c r="AG24" s="377"/>
      <c r="AH24" s="372">
        <v>2506</v>
      </c>
      <c r="AI24" s="373"/>
      <c r="AJ24" s="373"/>
      <c r="AK24" s="373"/>
      <c r="AL24" s="374"/>
      <c r="AM24" s="372">
        <v>8214668</v>
      </c>
      <c r="AN24" s="373"/>
      <c r="AO24" s="373"/>
      <c r="AP24" s="373"/>
      <c r="AQ24" s="373"/>
      <c r="AR24" s="374"/>
      <c r="AS24" s="372">
        <v>3278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66256775</v>
      </c>
      <c r="BO24" s="420"/>
      <c r="BP24" s="420"/>
      <c r="BQ24" s="420"/>
      <c r="BR24" s="420"/>
      <c r="BS24" s="420"/>
      <c r="BT24" s="420"/>
      <c r="BU24" s="421"/>
      <c r="BV24" s="419">
        <v>70052010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8990</v>
      </c>
      <c r="R25" s="373"/>
      <c r="S25" s="373"/>
      <c r="T25" s="373"/>
      <c r="U25" s="373"/>
      <c r="V25" s="374"/>
      <c r="W25" s="462"/>
      <c r="X25" s="399"/>
      <c r="Y25" s="400"/>
      <c r="Z25" s="375" t="s">
        <v>165</v>
      </c>
      <c r="AA25" s="376"/>
      <c r="AB25" s="376"/>
      <c r="AC25" s="376"/>
      <c r="AD25" s="376"/>
      <c r="AE25" s="376"/>
      <c r="AF25" s="376"/>
      <c r="AG25" s="377"/>
      <c r="AH25" s="372">
        <v>478</v>
      </c>
      <c r="AI25" s="373"/>
      <c r="AJ25" s="373"/>
      <c r="AK25" s="373"/>
      <c r="AL25" s="374"/>
      <c r="AM25" s="372">
        <v>1531512</v>
      </c>
      <c r="AN25" s="373"/>
      <c r="AO25" s="373"/>
      <c r="AP25" s="373"/>
      <c r="AQ25" s="373"/>
      <c r="AR25" s="374"/>
      <c r="AS25" s="372">
        <v>3204</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33346565</v>
      </c>
      <c r="BO25" s="449"/>
      <c r="BP25" s="449"/>
      <c r="BQ25" s="449"/>
      <c r="BR25" s="449"/>
      <c r="BS25" s="449"/>
      <c r="BT25" s="449"/>
      <c r="BU25" s="450"/>
      <c r="BV25" s="448">
        <v>22267525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7360</v>
      </c>
      <c r="R26" s="373"/>
      <c r="S26" s="373"/>
      <c r="T26" s="373"/>
      <c r="U26" s="373"/>
      <c r="V26" s="374"/>
      <c r="W26" s="462"/>
      <c r="X26" s="399"/>
      <c r="Y26" s="400"/>
      <c r="Z26" s="375" t="s">
        <v>168</v>
      </c>
      <c r="AA26" s="430"/>
      <c r="AB26" s="430"/>
      <c r="AC26" s="430"/>
      <c r="AD26" s="430"/>
      <c r="AE26" s="430"/>
      <c r="AF26" s="430"/>
      <c r="AG26" s="431"/>
      <c r="AH26" s="372">
        <v>107</v>
      </c>
      <c r="AI26" s="373"/>
      <c r="AJ26" s="373"/>
      <c r="AK26" s="373"/>
      <c r="AL26" s="374"/>
      <c r="AM26" s="372">
        <v>370862</v>
      </c>
      <c r="AN26" s="373"/>
      <c r="AO26" s="373"/>
      <c r="AP26" s="373"/>
      <c r="AQ26" s="373"/>
      <c r="AR26" s="374"/>
      <c r="AS26" s="372">
        <v>3466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7320</v>
      </c>
      <c r="R27" s="373"/>
      <c r="S27" s="373"/>
      <c r="T27" s="373"/>
      <c r="U27" s="373"/>
      <c r="V27" s="374"/>
      <c r="W27" s="462"/>
      <c r="X27" s="399"/>
      <c r="Y27" s="400"/>
      <c r="Z27" s="375" t="s">
        <v>171</v>
      </c>
      <c r="AA27" s="376"/>
      <c r="AB27" s="376"/>
      <c r="AC27" s="376"/>
      <c r="AD27" s="376"/>
      <c r="AE27" s="376"/>
      <c r="AF27" s="376"/>
      <c r="AG27" s="377"/>
      <c r="AH27" s="372">
        <v>41</v>
      </c>
      <c r="AI27" s="373"/>
      <c r="AJ27" s="373"/>
      <c r="AK27" s="373"/>
      <c r="AL27" s="374"/>
      <c r="AM27" s="372">
        <v>162606</v>
      </c>
      <c r="AN27" s="373"/>
      <c r="AO27" s="373"/>
      <c r="AP27" s="373"/>
      <c r="AQ27" s="373"/>
      <c r="AR27" s="374"/>
      <c r="AS27" s="372">
        <v>3966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1192327</v>
      </c>
      <c r="BO27" s="454"/>
      <c r="BP27" s="454"/>
      <c r="BQ27" s="454"/>
      <c r="BR27" s="454"/>
      <c r="BS27" s="454"/>
      <c r="BT27" s="454"/>
      <c r="BU27" s="455"/>
      <c r="BV27" s="453">
        <v>1190708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6540</v>
      </c>
      <c r="R28" s="373"/>
      <c r="S28" s="373"/>
      <c r="T28" s="373"/>
      <c r="U28" s="373"/>
      <c r="V28" s="374"/>
      <c r="W28" s="462"/>
      <c r="X28" s="399"/>
      <c r="Y28" s="400"/>
      <c r="Z28" s="375" t="s">
        <v>174</v>
      </c>
      <c r="AA28" s="376"/>
      <c r="AB28" s="376"/>
      <c r="AC28" s="376"/>
      <c r="AD28" s="376"/>
      <c r="AE28" s="376"/>
      <c r="AF28" s="376"/>
      <c r="AG28" s="377"/>
      <c r="AH28" s="372">
        <v>5</v>
      </c>
      <c r="AI28" s="373"/>
      <c r="AJ28" s="373"/>
      <c r="AK28" s="373"/>
      <c r="AL28" s="374"/>
      <c r="AM28" s="372">
        <v>13485</v>
      </c>
      <c r="AN28" s="373"/>
      <c r="AO28" s="373"/>
      <c r="AP28" s="373"/>
      <c r="AQ28" s="373"/>
      <c r="AR28" s="374"/>
      <c r="AS28" s="372">
        <v>2697</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18012993</v>
      </c>
      <c r="BO28" s="449"/>
      <c r="BP28" s="449"/>
      <c r="BQ28" s="449"/>
      <c r="BR28" s="449"/>
      <c r="BS28" s="449"/>
      <c r="BT28" s="449"/>
      <c r="BU28" s="450"/>
      <c r="BV28" s="448">
        <v>17800385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37</v>
      </c>
      <c r="M29" s="373"/>
      <c r="N29" s="373"/>
      <c r="O29" s="373"/>
      <c r="P29" s="374"/>
      <c r="Q29" s="372">
        <v>6060</v>
      </c>
      <c r="R29" s="373"/>
      <c r="S29" s="373"/>
      <c r="T29" s="373"/>
      <c r="U29" s="373"/>
      <c r="V29" s="374"/>
      <c r="W29" s="463"/>
      <c r="X29" s="464"/>
      <c r="Y29" s="465"/>
      <c r="Z29" s="375" t="s">
        <v>177</v>
      </c>
      <c r="AA29" s="376"/>
      <c r="AB29" s="376"/>
      <c r="AC29" s="376"/>
      <c r="AD29" s="376"/>
      <c r="AE29" s="376"/>
      <c r="AF29" s="376"/>
      <c r="AG29" s="377"/>
      <c r="AH29" s="372">
        <v>2552</v>
      </c>
      <c r="AI29" s="373"/>
      <c r="AJ29" s="373"/>
      <c r="AK29" s="373"/>
      <c r="AL29" s="374"/>
      <c r="AM29" s="372">
        <v>8390759</v>
      </c>
      <c r="AN29" s="373"/>
      <c r="AO29" s="373"/>
      <c r="AP29" s="373"/>
      <c r="AQ29" s="373"/>
      <c r="AR29" s="374"/>
      <c r="AS29" s="372">
        <v>3288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7939181</v>
      </c>
      <c r="BO29" s="420"/>
      <c r="BP29" s="420"/>
      <c r="BQ29" s="420"/>
      <c r="BR29" s="420"/>
      <c r="BS29" s="420"/>
      <c r="BT29" s="420"/>
      <c r="BU29" s="421"/>
      <c r="BV29" s="419">
        <v>7509470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15428856</v>
      </c>
      <c r="BO30" s="454"/>
      <c r="BP30" s="454"/>
      <c r="BQ30" s="454"/>
      <c r="BR30" s="454"/>
      <c r="BS30" s="454"/>
      <c r="BT30" s="454"/>
      <c r="BU30" s="455"/>
      <c r="BV30" s="453">
        <v>15101643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IF('各会計、関係団体の財政状況及び健全化判断比率'!B36="","",'各会計、関係団体の財政状況及び健全化判断比率'!B36)</f>
        <v>鬼無里大岡観光施設事業特別会計</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長野広域連合</v>
      </c>
      <c r="BZ34" s="368"/>
      <c r="CA34" s="368"/>
      <c r="CB34" s="368"/>
      <c r="CC34" s="368"/>
      <c r="CD34" s="368"/>
      <c r="CE34" s="368"/>
      <c r="CF34" s="368"/>
      <c r="CG34" s="368"/>
      <c r="CH34" s="368"/>
      <c r="CI34" s="368"/>
      <c r="CJ34" s="368"/>
      <c r="CK34" s="368"/>
      <c r="CL34" s="368"/>
      <c r="CM34" s="368"/>
      <c r="CN34" s="181"/>
      <c r="CO34" s="367">
        <f>IF(CQ34="","",MAX(C34:D43,U34:V43,AM34:AN43,BE34:BF43,BW34:BX43)+1)</f>
        <v>24</v>
      </c>
      <c r="CP34" s="367"/>
      <c r="CQ34" s="368" t="str">
        <f>IF('各会計、関係団体の財政状況及び健全化判断比率'!BS7="","",'各会計、関係団体の財政状況及び健全化判断比率'!BS7)</f>
        <v>長野市土地開発公社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　（一般会計）</v>
      </c>
      <c r="BZ35" s="368"/>
      <c r="CA35" s="368"/>
      <c r="CB35" s="368"/>
      <c r="CC35" s="368"/>
      <c r="CD35" s="368"/>
      <c r="CE35" s="368"/>
      <c r="CF35" s="368"/>
      <c r="CG35" s="368"/>
      <c r="CH35" s="368"/>
      <c r="CI35" s="368"/>
      <c r="CJ35" s="368"/>
      <c r="CK35" s="368"/>
      <c r="CL35" s="368"/>
      <c r="CM35" s="368"/>
      <c r="CN35" s="181"/>
      <c r="CO35" s="367">
        <f t="shared" ref="CO35:CO43" si="3">IF(CQ35="","",CO34+1)</f>
        <v>25</v>
      </c>
      <c r="CP35" s="367"/>
      <c r="CQ35" s="368" t="str">
        <f>IF('各会計、関係団体の財政状況及び健全化判断比率'!BS8="","",'各会計、関係団体の財政状況及び健全化判断比率'!BS8)</f>
        <v>長野市農業公社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授産施設特別会計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戸隠観光施設事業会計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　（老人福祉施設等運営事業特別会計）</v>
      </c>
      <c r="BZ36" s="368"/>
      <c r="CA36" s="368"/>
      <c r="CB36" s="368"/>
      <c r="CC36" s="368"/>
      <c r="CD36" s="368"/>
      <c r="CE36" s="368"/>
      <c r="CF36" s="368"/>
      <c r="CG36" s="368"/>
      <c r="CH36" s="368"/>
      <c r="CI36" s="368"/>
      <c r="CJ36" s="368"/>
      <c r="CK36" s="368"/>
      <c r="CL36" s="368"/>
      <c r="CM36" s="368"/>
      <c r="CN36" s="181"/>
      <c r="CO36" s="367">
        <f t="shared" si="3"/>
        <v>26</v>
      </c>
      <c r="CP36" s="367"/>
      <c r="CQ36" s="368" t="str">
        <f>IF('各会計、関係団体の財政状況及び健全化判断比率'!BS9="","",'各会計、関係団体の財政状況及び健全化判断比率'!BS9)</f>
        <v>長野市開発公社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病院事業債管理特別会計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IF('各会計、関係団体の財政状況及び健全化判断比率'!B35="","",'各会計、関係団体の財政状況及び健全化判断比率'!B35)</f>
        <v>産業団地事業会計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　（長野地域ふるさと事業特別会計）</v>
      </c>
      <c r="BZ37" s="368"/>
      <c r="CA37" s="368"/>
      <c r="CB37" s="368"/>
      <c r="CC37" s="368"/>
      <c r="CD37" s="368"/>
      <c r="CE37" s="368"/>
      <c r="CF37" s="368"/>
      <c r="CG37" s="368"/>
      <c r="CH37" s="368"/>
      <c r="CI37" s="368"/>
      <c r="CJ37" s="368"/>
      <c r="CK37" s="368"/>
      <c r="CL37" s="368"/>
      <c r="CM37" s="368"/>
      <c r="CN37" s="181"/>
      <c r="CO37" s="367">
        <f t="shared" si="3"/>
        <v>27</v>
      </c>
      <c r="CP37" s="367"/>
      <c r="CQ37" s="368" t="str">
        <f>IF('各会計、関係団体の財政状況及び健全化判断比率'!BS10="","",'各会計、関係団体の財政状況及び健全化判断比率'!BS10)</f>
        <v>ながの観光コンベンションビューロー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　（ごみ処理施設事業特別会計）</v>
      </c>
      <c r="BZ38" s="368"/>
      <c r="CA38" s="368"/>
      <c r="CB38" s="368"/>
      <c r="CC38" s="368"/>
      <c r="CD38" s="368"/>
      <c r="CE38" s="368"/>
      <c r="CF38" s="368"/>
      <c r="CG38" s="368"/>
      <c r="CH38" s="368"/>
      <c r="CI38" s="368"/>
      <c r="CJ38" s="368"/>
      <c r="CK38" s="368"/>
      <c r="CL38" s="368"/>
      <c r="CM38" s="368"/>
      <c r="CN38" s="181"/>
      <c r="CO38" s="367">
        <f t="shared" si="3"/>
        <v>28</v>
      </c>
      <c r="CP38" s="367"/>
      <c r="CQ38" s="368" t="str">
        <f>IF('各会計、関係団体の財政状況及び健全化判断比率'!BS11="","",'各会計、関係団体の財政状況及び健全化判断比率'!BS11)</f>
        <v>エムウェーブ</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19</v>
      </c>
      <c r="BX39" s="367"/>
      <c r="BY39" s="368" t="str">
        <f>IF('各会計、関係団体の財政状況及び健全化判断比率'!B73="","",'各会計、関係団体の財政状況及び健全化判断比率'!B73)</f>
        <v>須高行政事務組合</v>
      </c>
      <c r="BZ39" s="368"/>
      <c r="CA39" s="368"/>
      <c r="CB39" s="368"/>
      <c r="CC39" s="368"/>
      <c r="CD39" s="368"/>
      <c r="CE39" s="368"/>
      <c r="CF39" s="368"/>
      <c r="CG39" s="368"/>
      <c r="CH39" s="368"/>
      <c r="CI39" s="368"/>
      <c r="CJ39" s="368"/>
      <c r="CK39" s="368"/>
      <c r="CL39" s="368"/>
      <c r="CM39" s="368"/>
      <c r="CN39" s="181"/>
      <c r="CO39" s="367">
        <f t="shared" si="3"/>
        <v>29</v>
      </c>
      <c r="CP39" s="367"/>
      <c r="CQ39" s="368" t="str">
        <f>IF('各会計、関係団体の財政状況及び健全化判断比率'!BS12="","",'各会計、関係団体の財政状況及び健全化判断比率'!BS12)</f>
        <v>長野市勤労者共済会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20</v>
      </c>
      <c r="BX40" s="367"/>
      <c r="BY40" s="368" t="str">
        <f>IF('各会計、関係団体の財政状況及び健全化判断比率'!B74="","",'各会計、関係団体の財政状況及び健全化判断比率'!B74)</f>
        <v>千曲衛生施設組合</v>
      </c>
      <c r="BZ40" s="368"/>
      <c r="CA40" s="368"/>
      <c r="CB40" s="368"/>
      <c r="CC40" s="368"/>
      <c r="CD40" s="368"/>
      <c r="CE40" s="368"/>
      <c r="CF40" s="368"/>
      <c r="CG40" s="368"/>
      <c r="CH40" s="368"/>
      <c r="CI40" s="368"/>
      <c r="CJ40" s="368"/>
      <c r="CK40" s="368"/>
      <c r="CL40" s="368"/>
      <c r="CM40" s="368"/>
      <c r="CN40" s="181"/>
      <c r="CO40" s="367">
        <f t="shared" si="3"/>
        <v>30</v>
      </c>
      <c r="CP40" s="367"/>
      <c r="CQ40" s="368" t="str">
        <f>IF('各会計、関係団体の財政状況及び健全化判断比率'!BS13="","",'各会計、関係団体の財政状況及び健全化判断比率'!BS13)</f>
        <v>長野市スポーツ協会</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21</v>
      </c>
      <c r="BX41" s="367"/>
      <c r="BY41" s="368" t="str">
        <f>IF('各会計、関係団体の財政状況及び健全化判断比率'!B75="","",'各会計、関係団体の財政状況及び健全化判断比率'!B75)</f>
        <v>長野県後期高齢者医療広域連合</v>
      </c>
      <c r="BZ41" s="368"/>
      <c r="CA41" s="368"/>
      <c r="CB41" s="368"/>
      <c r="CC41" s="368"/>
      <c r="CD41" s="368"/>
      <c r="CE41" s="368"/>
      <c r="CF41" s="368"/>
      <c r="CG41" s="368"/>
      <c r="CH41" s="368"/>
      <c r="CI41" s="368"/>
      <c r="CJ41" s="368"/>
      <c r="CK41" s="368"/>
      <c r="CL41" s="368"/>
      <c r="CM41" s="368"/>
      <c r="CN41" s="181"/>
      <c r="CO41" s="367">
        <f t="shared" si="3"/>
        <v>31</v>
      </c>
      <c r="CP41" s="367"/>
      <c r="CQ41" s="368" t="str">
        <f>IF('各会計、関係団体の財政状況及び健全化判断比率'!BS14="","",'各会計、関係団体の財政状況及び健全化判断比率'!BS14)</f>
        <v>長野市文化芸術振興財団</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22</v>
      </c>
      <c r="BX42" s="367"/>
      <c r="BY42" s="368" t="str">
        <f>IF('各会計、関係団体の財政状況及び健全化判断比率'!B76="","",'各会計、関係団体の財政状況及び健全化判断比率'!B76)</f>
        <v>　（一般会計）</v>
      </c>
      <c r="BZ42" s="368"/>
      <c r="CA42" s="368"/>
      <c r="CB42" s="368"/>
      <c r="CC42" s="368"/>
      <c r="CD42" s="368"/>
      <c r="CE42" s="368"/>
      <c r="CF42" s="368"/>
      <c r="CG42" s="368"/>
      <c r="CH42" s="368"/>
      <c r="CI42" s="368"/>
      <c r="CJ42" s="368"/>
      <c r="CK42" s="368"/>
      <c r="CL42" s="368"/>
      <c r="CM42" s="368"/>
      <c r="CN42" s="181"/>
      <c r="CO42" s="367">
        <f t="shared" si="3"/>
        <v>32</v>
      </c>
      <c r="CP42" s="367"/>
      <c r="CQ42" s="368" t="str">
        <f>IF('各会計、関係団体の財政状況及び健全化判断比率'!BS15="","",'各会計、関係団体の財政状況及び健全化判断比率'!BS15)</f>
        <v>ながの緑育協会</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23</v>
      </c>
      <c r="BX43" s="367"/>
      <c r="BY43" s="368" t="str">
        <f>IF('各会計、関係団体の財政状況及び健全化判断比率'!B77="","",'各会計、関係団体の財政状況及び健全化判断比率'!B77)</f>
        <v>　（後期高齢者医療等別会計）</v>
      </c>
      <c r="BZ43" s="368"/>
      <c r="CA43" s="368"/>
      <c r="CB43" s="368"/>
      <c r="CC43" s="368"/>
      <c r="CD43" s="368"/>
      <c r="CE43" s="368"/>
      <c r="CF43" s="368"/>
      <c r="CG43" s="368"/>
      <c r="CH43" s="368"/>
      <c r="CI43" s="368"/>
      <c r="CJ43" s="368"/>
      <c r="CK43" s="368"/>
      <c r="CL43" s="368"/>
      <c r="CM43" s="368"/>
      <c r="CN43" s="181"/>
      <c r="CO43" s="367">
        <f t="shared" si="3"/>
        <v>33</v>
      </c>
      <c r="CP43" s="367"/>
      <c r="CQ43" s="368" t="str">
        <f>IF('各会計、関係団体の財政状況及び健全化判断比率'!BS16="","",'各会計、関係団体の財政状況及び健全化判断比率'!BS16)</f>
        <v>地方独立行政法人長野市民病院</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aXM7yHCue787MJoiyTCZFY7NvJGcfaB3iBjTovBFnfT4OMGXkac/Qk/qouxEMpClnuyz9h36KwBPI3MJPkmXg==" saltValue="GAoWj+lL+qfQ4viAZ7Mxu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60897916</v>
      </c>
      <c r="S5" s="677"/>
      <c r="T5" s="677"/>
      <c r="U5" s="677"/>
      <c r="V5" s="677"/>
      <c r="W5" s="677"/>
      <c r="X5" s="677"/>
      <c r="Y5" s="702"/>
      <c r="Z5" s="715">
        <v>36.5</v>
      </c>
      <c r="AA5" s="715"/>
      <c r="AB5" s="715"/>
      <c r="AC5" s="715"/>
      <c r="AD5" s="716">
        <v>56998262</v>
      </c>
      <c r="AE5" s="716"/>
      <c r="AF5" s="716"/>
      <c r="AG5" s="716"/>
      <c r="AH5" s="716"/>
      <c r="AI5" s="716"/>
      <c r="AJ5" s="716"/>
      <c r="AK5" s="716"/>
      <c r="AL5" s="703">
        <v>61.9</v>
      </c>
      <c r="AM5" s="685"/>
      <c r="AN5" s="685"/>
      <c r="AO5" s="704"/>
      <c r="AP5" s="679" t="s">
        <v>216</v>
      </c>
      <c r="AQ5" s="680"/>
      <c r="AR5" s="680"/>
      <c r="AS5" s="680"/>
      <c r="AT5" s="680"/>
      <c r="AU5" s="680"/>
      <c r="AV5" s="680"/>
      <c r="AW5" s="680"/>
      <c r="AX5" s="680"/>
      <c r="AY5" s="680"/>
      <c r="AZ5" s="680"/>
      <c r="BA5" s="680"/>
      <c r="BB5" s="680"/>
      <c r="BC5" s="680"/>
      <c r="BD5" s="680"/>
      <c r="BE5" s="680"/>
      <c r="BF5" s="681"/>
      <c r="BG5" s="621">
        <v>54698190</v>
      </c>
      <c r="BH5" s="622"/>
      <c r="BI5" s="622"/>
      <c r="BJ5" s="622"/>
      <c r="BK5" s="622"/>
      <c r="BL5" s="622"/>
      <c r="BM5" s="622"/>
      <c r="BN5" s="623"/>
      <c r="BO5" s="659">
        <v>89.8</v>
      </c>
      <c r="BP5" s="659"/>
      <c r="BQ5" s="659"/>
      <c r="BR5" s="659"/>
      <c r="BS5" s="660">
        <v>1378359</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1426704</v>
      </c>
      <c r="S6" s="622"/>
      <c r="T6" s="622"/>
      <c r="U6" s="622"/>
      <c r="V6" s="622"/>
      <c r="W6" s="622"/>
      <c r="X6" s="622"/>
      <c r="Y6" s="623"/>
      <c r="Z6" s="659">
        <v>0.9</v>
      </c>
      <c r="AA6" s="659"/>
      <c r="AB6" s="659"/>
      <c r="AC6" s="659"/>
      <c r="AD6" s="660">
        <v>1426704</v>
      </c>
      <c r="AE6" s="660"/>
      <c r="AF6" s="660"/>
      <c r="AG6" s="660"/>
      <c r="AH6" s="660"/>
      <c r="AI6" s="660"/>
      <c r="AJ6" s="660"/>
      <c r="AK6" s="660"/>
      <c r="AL6" s="624">
        <v>1.5</v>
      </c>
      <c r="AM6" s="625"/>
      <c r="AN6" s="625"/>
      <c r="AO6" s="661"/>
      <c r="AP6" s="618" t="s">
        <v>221</v>
      </c>
      <c r="AQ6" s="619"/>
      <c r="AR6" s="619"/>
      <c r="AS6" s="619"/>
      <c r="AT6" s="619"/>
      <c r="AU6" s="619"/>
      <c r="AV6" s="619"/>
      <c r="AW6" s="619"/>
      <c r="AX6" s="619"/>
      <c r="AY6" s="619"/>
      <c r="AZ6" s="619"/>
      <c r="BA6" s="619"/>
      <c r="BB6" s="619"/>
      <c r="BC6" s="619"/>
      <c r="BD6" s="619"/>
      <c r="BE6" s="619"/>
      <c r="BF6" s="620"/>
      <c r="BG6" s="621">
        <v>54698190</v>
      </c>
      <c r="BH6" s="622"/>
      <c r="BI6" s="622"/>
      <c r="BJ6" s="622"/>
      <c r="BK6" s="622"/>
      <c r="BL6" s="622"/>
      <c r="BM6" s="622"/>
      <c r="BN6" s="623"/>
      <c r="BO6" s="659">
        <v>89.8</v>
      </c>
      <c r="BP6" s="659"/>
      <c r="BQ6" s="659"/>
      <c r="BR6" s="659"/>
      <c r="BS6" s="660">
        <v>1378359</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657898</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656872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16968</v>
      </c>
      <c r="S7" s="622"/>
      <c r="T7" s="622"/>
      <c r="U7" s="622"/>
      <c r="V7" s="622"/>
      <c r="W7" s="622"/>
      <c r="X7" s="622"/>
      <c r="Y7" s="623"/>
      <c r="Z7" s="659">
        <v>0</v>
      </c>
      <c r="AA7" s="659"/>
      <c r="AB7" s="659"/>
      <c r="AC7" s="659"/>
      <c r="AD7" s="660">
        <v>16968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27723571</v>
      </c>
      <c r="BH7" s="622"/>
      <c r="BI7" s="622"/>
      <c r="BJ7" s="622"/>
      <c r="BK7" s="622"/>
      <c r="BL7" s="622"/>
      <c r="BM7" s="622"/>
      <c r="BN7" s="623"/>
      <c r="BO7" s="659">
        <v>45.5</v>
      </c>
      <c r="BP7" s="659"/>
      <c r="BQ7" s="659"/>
      <c r="BR7" s="659"/>
      <c r="BS7" s="660">
        <v>1378359</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14404982</v>
      </c>
      <c r="CS7" s="622"/>
      <c r="CT7" s="622"/>
      <c r="CU7" s="622"/>
      <c r="CV7" s="622"/>
      <c r="CW7" s="622"/>
      <c r="CX7" s="622"/>
      <c r="CY7" s="623"/>
      <c r="CZ7" s="659">
        <v>9</v>
      </c>
      <c r="DA7" s="659"/>
      <c r="DB7" s="659"/>
      <c r="DC7" s="659"/>
      <c r="DD7" s="627">
        <v>510894</v>
      </c>
      <c r="DE7" s="622"/>
      <c r="DF7" s="622"/>
      <c r="DG7" s="622"/>
      <c r="DH7" s="622"/>
      <c r="DI7" s="622"/>
      <c r="DJ7" s="622"/>
      <c r="DK7" s="622"/>
      <c r="DL7" s="622"/>
      <c r="DM7" s="622"/>
      <c r="DN7" s="622"/>
      <c r="DO7" s="622"/>
      <c r="DP7" s="623"/>
      <c r="DQ7" s="627">
        <v>11190213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311150</v>
      </c>
      <c r="S8" s="622"/>
      <c r="T8" s="622"/>
      <c r="U8" s="622"/>
      <c r="V8" s="622"/>
      <c r="W8" s="622"/>
      <c r="X8" s="622"/>
      <c r="Y8" s="623"/>
      <c r="Z8" s="659">
        <v>0.2</v>
      </c>
      <c r="AA8" s="659"/>
      <c r="AB8" s="659"/>
      <c r="AC8" s="659"/>
      <c r="AD8" s="660">
        <v>311150</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674604</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62622826</v>
      </c>
      <c r="CS8" s="622"/>
      <c r="CT8" s="622"/>
      <c r="CU8" s="622"/>
      <c r="CV8" s="622"/>
      <c r="CW8" s="622"/>
      <c r="CX8" s="622"/>
      <c r="CY8" s="623"/>
      <c r="CZ8" s="659">
        <v>39</v>
      </c>
      <c r="DA8" s="659"/>
      <c r="DB8" s="659"/>
      <c r="DC8" s="659"/>
      <c r="DD8" s="627">
        <v>721364</v>
      </c>
      <c r="DE8" s="622"/>
      <c r="DF8" s="622"/>
      <c r="DG8" s="622"/>
      <c r="DH8" s="622"/>
      <c r="DI8" s="622"/>
      <c r="DJ8" s="622"/>
      <c r="DK8" s="622"/>
      <c r="DL8" s="622"/>
      <c r="DM8" s="622"/>
      <c r="DN8" s="622"/>
      <c r="DO8" s="622"/>
      <c r="DP8" s="623"/>
      <c r="DQ8" s="627">
        <v>33448362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310101</v>
      </c>
      <c r="S9" s="622"/>
      <c r="T9" s="622"/>
      <c r="U9" s="622"/>
      <c r="V9" s="622"/>
      <c r="W9" s="622"/>
      <c r="X9" s="622"/>
      <c r="Y9" s="623"/>
      <c r="Z9" s="659">
        <v>0.2</v>
      </c>
      <c r="AA9" s="659"/>
      <c r="AB9" s="659"/>
      <c r="AC9" s="659"/>
      <c r="AD9" s="660">
        <v>310101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21245585</v>
      </c>
      <c r="BH9" s="622"/>
      <c r="BI9" s="622"/>
      <c r="BJ9" s="622"/>
      <c r="BK9" s="622"/>
      <c r="BL9" s="622"/>
      <c r="BM9" s="622"/>
      <c r="BN9" s="623"/>
      <c r="BO9" s="659">
        <v>34.9</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13411201</v>
      </c>
      <c r="CS9" s="622"/>
      <c r="CT9" s="622"/>
      <c r="CU9" s="622"/>
      <c r="CV9" s="622"/>
      <c r="CW9" s="622"/>
      <c r="CX9" s="622"/>
      <c r="CY9" s="623"/>
      <c r="CZ9" s="659">
        <v>8.4</v>
      </c>
      <c r="DA9" s="659"/>
      <c r="DB9" s="659"/>
      <c r="DC9" s="659"/>
      <c r="DD9" s="627">
        <v>970485</v>
      </c>
      <c r="DE9" s="622"/>
      <c r="DF9" s="622"/>
      <c r="DG9" s="622"/>
      <c r="DH9" s="622"/>
      <c r="DI9" s="622"/>
      <c r="DJ9" s="622"/>
      <c r="DK9" s="622"/>
      <c r="DL9" s="622"/>
      <c r="DM9" s="622"/>
      <c r="DN9" s="622"/>
      <c r="DO9" s="622"/>
      <c r="DP9" s="623"/>
      <c r="DQ9" s="627">
        <v>9177171</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1573212</v>
      </c>
      <c r="BH10" s="622"/>
      <c r="BI10" s="622"/>
      <c r="BJ10" s="622"/>
      <c r="BK10" s="622"/>
      <c r="BL10" s="622"/>
      <c r="BM10" s="622"/>
      <c r="BN10" s="623"/>
      <c r="BO10" s="659">
        <v>2.6</v>
      </c>
      <c r="BP10" s="659"/>
      <c r="BQ10" s="659"/>
      <c r="BR10" s="659"/>
      <c r="BS10" s="660">
        <v>262299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424769</v>
      </c>
      <c r="CS10" s="622"/>
      <c r="CT10" s="622"/>
      <c r="CU10" s="622"/>
      <c r="CV10" s="622"/>
      <c r="CW10" s="622"/>
      <c r="CX10" s="622"/>
      <c r="CY10" s="623"/>
      <c r="CZ10" s="659">
        <v>0.3</v>
      </c>
      <c r="DA10" s="659"/>
      <c r="DB10" s="659"/>
      <c r="DC10" s="659"/>
      <c r="DD10" s="627">
        <v>250766</v>
      </c>
      <c r="DE10" s="622"/>
      <c r="DF10" s="622"/>
      <c r="DG10" s="622"/>
      <c r="DH10" s="622"/>
      <c r="DI10" s="622"/>
      <c r="DJ10" s="622"/>
      <c r="DK10" s="622"/>
      <c r="DL10" s="622"/>
      <c r="DM10" s="622"/>
      <c r="DN10" s="622"/>
      <c r="DO10" s="622"/>
      <c r="DP10" s="623"/>
      <c r="DQ10" s="627">
        <v>148308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9996572</v>
      </c>
      <c r="S11" s="622"/>
      <c r="T11" s="622"/>
      <c r="U11" s="622"/>
      <c r="V11" s="622"/>
      <c r="W11" s="622"/>
      <c r="X11" s="622"/>
      <c r="Y11" s="623"/>
      <c r="Z11" s="624">
        <v>6</v>
      </c>
      <c r="AA11" s="625"/>
      <c r="AB11" s="625"/>
      <c r="AC11" s="626"/>
      <c r="AD11" s="627">
        <v>9996572</v>
      </c>
      <c r="AE11" s="622"/>
      <c r="AF11" s="622"/>
      <c r="AG11" s="622"/>
      <c r="AH11" s="622"/>
      <c r="AI11" s="622"/>
      <c r="AJ11" s="622"/>
      <c r="AK11" s="623"/>
      <c r="AL11" s="624">
        <v>10.9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4230170</v>
      </c>
      <c r="BH11" s="622"/>
      <c r="BI11" s="622"/>
      <c r="BJ11" s="622"/>
      <c r="BK11" s="622"/>
      <c r="BL11" s="622"/>
      <c r="BM11" s="622"/>
      <c r="BN11" s="623"/>
      <c r="BO11" s="659">
        <v>6.9</v>
      </c>
      <c r="BP11" s="659"/>
      <c r="BQ11" s="659"/>
      <c r="BR11" s="659"/>
      <c r="BS11" s="660">
        <v>1116060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2226180</v>
      </c>
      <c r="CS11" s="622"/>
      <c r="CT11" s="622"/>
      <c r="CU11" s="622"/>
      <c r="CV11" s="622"/>
      <c r="CW11" s="622"/>
      <c r="CX11" s="622"/>
      <c r="CY11" s="623"/>
      <c r="CZ11" s="659">
        <v>1.4</v>
      </c>
      <c r="DA11" s="659"/>
      <c r="DB11" s="659"/>
      <c r="DC11" s="659"/>
      <c r="DD11" s="627">
        <v>853131</v>
      </c>
      <c r="DE11" s="622"/>
      <c r="DF11" s="622"/>
      <c r="DG11" s="622"/>
      <c r="DH11" s="622"/>
      <c r="DI11" s="622"/>
      <c r="DJ11" s="622"/>
      <c r="DK11" s="622"/>
      <c r="DL11" s="622"/>
      <c r="DM11" s="622"/>
      <c r="DN11" s="622"/>
      <c r="DO11" s="622"/>
      <c r="DP11" s="623"/>
      <c r="DQ11" s="627">
        <v>1333741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49382</v>
      </c>
      <c r="S12" s="622"/>
      <c r="T12" s="622"/>
      <c r="U12" s="622"/>
      <c r="V12" s="622"/>
      <c r="W12" s="622"/>
      <c r="X12" s="622"/>
      <c r="Y12" s="623"/>
      <c r="Z12" s="659">
        <v>0</v>
      </c>
      <c r="AA12" s="659"/>
      <c r="AB12" s="659"/>
      <c r="AC12" s="659"/>
      <c r="AD12" s="660">
        <v>49382</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23202355</v>
      </c>
      <c r="BH12" s="622"/>
      <c r="BI12" s="622"/>
      <c r="BJ12" s="622"/>
      <c r="BK12" s="622"/>
      <c r="BL12" s="622"/>
      <c r="BM12" s="622"/>
      <c r="BN12" s="623"/>
      <c r="BO12" s="659">
        <v>38.1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9494690</v>
      </c>
      <c r="CS12" s="622"/>
      <c r="CT12" s="622"/>
      <c r="CU12" s="622"/>
      <c r="CV12" s="622"/>
      <c r="CW12" s="622"/>
      <c r="CX12" s="622"/>
      <c r="CY12" s="623"/>
      <c r="CZ12" s="659">
        <v>5.9</v>
      </c>
      <c r="DA12" s="659"/>
      <c r="DB12" s="659"/>
      <c r="DC12" s="659"/>
      <c r="DD12" s="627">
        <v>603517</v>
      </c>
      <c r="DE12" s="622"/>
      <c r="DF12" s="622"/>
      <c r="DG12" s="622"/>
      <c r="DH12" s="622"/>
      <c r="DI12" s="622"/>
      <c r="DJ12" s="622"/>
      <c r="DK12" s="622"/>
      <c r="DL12" s="622"/>
      <c r="DM12" s="622"/>
      <c r="DN12" s="622"/>
      <c r="DO12" s="622"/>
      <c r="DP12" s="623"/>
      <c r="DQ12" s="627">
        <v>2483908</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22947745</v>
      </c>
      <c r="BH13" s="622"/>
      <c r="BI13" s="622"/>
      <c r="BJ13" s="622"/>
      <c r="BK13" s="622"/>
      <c r="BL13" s="622"/>
      <c r="BM13" s="622"/>
      <c r="BN13" s="623"/>
      <c r="BO13" s="659">
        <v>37.700000000000003</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17313313</v>
      </c>
      <c r="CS13" s="622"/>
      <c r="CT13" s="622"/>
      <c r="CU13" s="622"/>
      <c r="CV13" s="622"/>
      <c r="CW13" s="622"/>
      <c r="CX13" s="622"/>
      <c r="CY13" s="623"/>
      <c r="CZ13" s="659">
        <v>10.8</v>
      </c>
      <c r="DA13" s="659"/>
      <c r="DB13" s="659"/>
      <c r="DC13" s="659"/>
      <c r="DD13" s="627">
        <v>6820818</v>
      </c>
      <c r="DE13" s="622"/>
      <c r="DF13" s="622"/>
      <c r="DG13" s="622"/>
      <c r="DH13" s="622"/>
      <c r="DI13" s="622"/>
      <c r="DJ13" s="622"/>
      <c r="DK13" s="622"/>
      <c r="DL13" s="622"/>
      <c r="DM13" s="622"/>
      <c r="DN13" s="622"/>
      <c r="DO13" s="622"/>
      <c r="DP13" s="623"/>
      <c r="DQ13" s="627">
        <v>11735905</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2935</v>
      </c>
      <c r="S14" s="622"/>
      <c r="T14" s="622"/>
      <c r="U14" s="622"/>
      <c r="V14" s="622"/>
      <c r="W14" s="622"/>
      <c r="X14" s="622"/>
      <c r="Y14" s="623"/>
      <c r="Z14" s="659">
        <v>0</v>
      </c>
      <c r="AA14" s="659"/>
      <c r="AB14" s="659"/>
      <c r="AC14" s="659"/>
      <c r="AD14" s="660">
        <v>2935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1361781</v>
      </c>
      <c r="BH14" s="622"/>
      <c r="BI14" s="622"/>
      <c r="BJ14" s="622"/>
      <c r="BK14" s="622"/>
      <c r="BL14" s="622"/>
      <c r="BM14" s="622"/>
      <c r="BN14" s="623"/>
      <c r="BO14" s="659">
        <v>2.2000000000000002</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5197476</v>
      </c>
      <c r="CS14" s="622"/>
      <c r="CT14" s="622"/>
      <c r="CU14" s="622"/>
      <c r="CV14" s="622"/>
      <c r="CW14" s="622"/>
      <c r="CX14" s="622"/>
      <c r="CY14" s="623"/>
      <c r="CZ14" s="659">
        <v>3.2</v>
      </c>
      <c r="DA14" s="659"/>
      <c r="DB14" s="659"/>
      <c r="DC14" s="659"/>
      <c r="DD14" s="627">
        <v>583019</v>
      </c>
      <c r="DE14" s="622"/>
      <c r="DF14" s="622"/>
      <c r="DG14" s="622"/>
      <c r="DH14" s="622"/>
      <c r="DI14" s="622"/>
      <c r="DJ14" s="622"/>
      <c r="DK14" s="622"/>
      <c r="DL14" s="622"/>
      <c r="DM14" s="622"/>
      <c r="DN14" s="622"/>
      <c r="DO14" s="622"/>
      <c r="DP14" s="623"/>
      <c r="DQ14" s="627">
        <v>4122733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2410483</v>
      </c>
      <c r="BH15" s="622"/>
      <c r="BI15" s="622"/>
      <c r="BJ15" s="622"/>
      <c r="BK15" s="622"/>
      <c r="BL15" s="622"/>
      <c r="BM15" s="622"/>
      <c r="BN15" s="623"/>
      <c r="BO15" s="659">
        <v>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16496886</v>
      </c>
      <c r="CS15" s="622"/>
      <c r="CT15" s="622"/>
      <c r="CU15" s="622"/>
      <c r="CV15" s="622"/>
      <c r="CW15" s="622"/>
      <c r="CX15" s="622"/>
      <c r="CY15" s="623"/>
      <c r="CZ15" s="659">
        <v>10.3</v>
      </c>
      <c r="DA15" s="659"/>
      <c r="DB15" s="659"/>
      <c r="DC15" s="659"/>
      <c r="DD15" s="627">
        <v>4662420</v>
      </c>
      <c r="DE15" s="622"/>
      <c r="DF15" s="622"/>
      <c r="DG15" s="622"/>
      <c r="DH15" s="622"/>
      <c r="DI15" s="622"/>
      <c r="DJ15" s="622"/>
      <c r="DK15" s="622"/>
      <c r="DL15" s="622"/>
      <c r="DM15" s="622"/>
      <c r="DN15" s="622"/>
      <c r="DO15" s="622"/>
      <c r="DP15" s="623"/>
      <c r="DQ15" s="627">
        <v>13044555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113450</v>
      </c>
      <c r="S16" s="622"/>
      <c r="T16" s="622"/>
      <c r="U16" s="622"/>
      <c r="V16" s="622"/>
      <c r="W16" s="622"/>
      <c r="X16" s="622"/>
      <c r="Y16" s="623"/>
      <c r="Z16" s="659">
        <v>0.1</v>
      </c>
      <c r="AA16" s="659"/>
      <c r="AB16" s="659"/>
      <c r="AC16" s="659"/>
      <c r="AD16" s="660">
        <v>113450</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1432725</v>
      </c>
      <c r="CS16" s="622"/>
      <c r="CT16" s="622"/>
      <c r="CU16" s="622"/>
      <c r="CV16" s="622"/>
      <c r="CW16" s="622"/>
      <c r="CX16" s="622"/>
      <c r="CY16" s="623"/>
      <c r="CZ16" s="659">
        <v>0.9</v>
      </c>
      <c r="DA16" s="659"/>
      <c r="DB16" s="659"/>
      <c r="DC16" s="659"/>
      <c r="DD16" s="627" t="s">
        <v>122</v>
      </c>
      <c r="DE16" s="622"/>
      <c r="DF16" s="622"/>
      <c r="DG16" s="622"/>
      <c r="DH16" s="622"/>
      <c r="DI16" s="622"/>
      <c r="DJ16" s="622"/>
      <c r="DK16" s="622"/>
      <c r="DL16" s="622"/>
      <c r="DM16" s="622"/>
      <c r="DN16" s="622"/>
      <c r="DO16" s="622"/>
      <c r="DP16" s="623"/>
      <c r="DQ16" s="627">
        <v>475307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964173</v>
      </c>
      <c r="S17" s="622"/>
      <c r="T17" s="622"/>
      <c r="U17" s="622"/>
      <c r="V17" s="622"/>
      <c r="W17" s="622"/>
      <c r="X17" s="622"/>
      <c r="Y17" s="623"/>
      <c r="Z17" s="659">
        <v>0.6</v>
      </c>
      <c r="AA17" s="659"/>
      <c r="AB17" s="659"/>
      <c r="AC17" s="659"/>
      <c r="AD17" s="660">
        <v>964173</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16917702</v>
      </c>
      <c r="CS17" s="622"/>
      <c r="CT17" s="622"/>
      <c r="CU17" s="622"/>
      <c r="CV17" s="622"/>
      <c r="CW17" s="622"/>
      <c r="CX17" s="622"/>
      <c r="CY17" s="623"/>
      <c r="CZ17" s="659">
        <v>10.5</v>
      </c>
      <c r="DA17" s="659"/>
      <c r="DB17" s="659"/>
      <c r="DC17" s="659"/>
      <c r="DD17" s="627" t="s">
        <v>122</v>
      </c>
      <c r="DE17" s="622"/>
      <c r="DF17" s="622"/>
      <c r="DG17" s="622"/>
      <c r="DH17" s="622"/>
      <c r="DI17" s="622"/>
      <c r="DJ17" s="622"/>
      <c r="DK17" s="622"/>
      <c r="DL17" s="622"/>
      <c r="DM17" s="622"/>
      <c r="DN17" s="622"/>
      <c r="DO17" s="622"/>
      <c r="DP17" s="623"/>
      <c r="DQ17" s="627">
        <v>16906132</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383140</v>
      </c>
      <c r="S18" s="622"/>
      <c r="T18" s="622"/>
      <c r="U18" s="622"/>
      <c r="V18" s="622"/>
      <c r="W18" s="622"/>
      <c r="X18" s="622"/>
      <c r="Y18" s="623"/>
      <c r="Z18" s="659">
        <v>0.2</v>
      </c>
      <c r="AA18" s="659"/>
      <c r="AB18" s="659"/>
      <c r="AC18" s="659"/>
      <c r="AD18" s="660">
        <v>383140</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339432</v>
      </c>
      <c r="S19" s="622"/>
      <c r="T19" s="622"/>
      <c r="U19" s="622"/>
      <c r="V19" s="622"/>
      <c r="W19" s="622"/>
      <c r="X19" s="622"/>
      <c r="Y19" s="623"/>
      <c r="Z19" s="659">
        <v>0.2</v>
      </c>
      <c r="AA19" s="659"/>
      <c r="AB19" s="659"/>
      <c r="AC19" s="659"/>
      <c r="AD19" s="660">
        <v>339432</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6199726</v>
      </c>
      <c r="BH19" s="622"/>
      <c r="BI19" s="622"/>
      <c r="BJ19" s="622"/>
      <c r="BK19" s="622"/>
      <c r="BL19" s="622"/>
      <c r="BM19" s="622"/>
      <c r="BN19" s="623"/>
      <c r="BO19" s="659">
        <v>10.199999999999999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43708</v>
      </c>
      <c r="S20" s="622"/>
      <c r="T20" s="622"/>
      <c r="U20" s="622"/>
      <c r="V20" s="622"/>
      <c r="W20" s="622"/>
      <c r="X20" s="622"/>
      <c r="Y20" s="623"/>
      <c r="Z20" s="659">
        <v>0</v>
      </c>
      <c r="AA20" s="659"/>
      <c r="AB20" s="659"/>
      <c r="AC20" s="659"/>
      <c r="AD20" s="660">
        <v>43708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6199726</v>
      </c>
      <c r="BH20" s="622"/>
      <c r="BI20" s="622"/>
      <c r="BJ20" s="622"/>
      <c r="BK20" s="622"/>
      <c r="BL20" s="622"/>
      <c r="BM20" s="622"/>
      <c r="BN20" s="623"/>
      <c r="BO20" s="659">
        <v>10.199999999999999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160600648</v>
      </c>
      <c r="CS20" s="622"/>
      <c r="CT20" s="622"/>
      <c r="CU20" s="622"/>
      <c r="CV20" s="622"/>
      <c r="CW20" s="622"/>
      <c r="CX20" s="622"/>
      <c r="CY20" s="623"/>
      <c r="CZ20" s="659">
        <v>100</v>
      </c>
      <c r="DA20" s="659"/>
      <c r="DB20" s="659"/>
      <c r="DC20" s="659"/>
      <c r="DD20" s="627">
        <v>15976414</v>
      </c>
      <c r="DE20" s="622"/>
      <c r="DF20" s="622"/>
      <c r="DG20" s="622"/>
      <c r="DH20" s="622"/>
      <c r="DI20" s="622"/>
      <c r="DJ20" s="622"/>
      <c r="DK20" s="622"/>
      <c r="DL20" s="622"/>
      <c r="DM20" s="622"/>
      <c r="DN20" s="622"/>
      <c r="DO20" s="622"/>
      <c r="DP20" s="623"/>
      <c r="DQ20" s="627">
        <v>104723207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23045466</v>
      </c>
      <c r="S21" s="622"/>
      <c r="T21" s="622"/>
      <c r="U21" s="622"/>
      <c r="V21" s="622"/>
      <c r="W21" s="622"/>
      <c r="X21" s="622"/>
      <c r="Y21" s="623"/>
      <c r="Z21" s="659">
        <v>13.8</v>
      </c>
      <c r="AA21" s="659"/>
      <c r="AB21" s="659"/>
      <c r="AC21" s="659"/>
      <c r="AD21" s="660">
        <v>20764129</v>
      </c>
      <c r="AE21" s="660"/>
      <c r="AF21" s="660"/>
      <c r="AG21" s="660"/>
      <c r="AH21" s="660"/>
      <c r="AI21" s="660"/>
      <c r="AJ21" s="660"/>
      <c r="AK21" s="660"/>
      <c r="AL21" s="624">
        <v>22.6</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42499</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20764129</v>
      </c>
      <c r="S22" s="622"/>
      <c r="T22" s="622"/>
      <c r="U22" s="622"/>
      <c r="V22" s="622"/>
      <c r="W22" s="622"/>
      <c r="X22" s="622"/>
      <c r="Y22" s="623"/>
      <c r="Z22" s="659">
        <v>12.5</v>
      </c>
      <c r="AA22" s="659"/>
      <c r="AB22" s="659"/>
      <c r="AC22" s="659"/>
      <c r="AD22" s="660">
        <v>20764129</v>
      </c>
      <c r="AE22" s="660"/>
      <c r="AF22" s="660"/>
      <c r="AG22" s="660"/>
      <c r="AH22" s="660"/>
      <c r="AI22" s="660"/>
      <c r="AJ22" s="660"/>
      <c r="AK22" s="660"/>
      <c r="AL22" s="624">
        <v>22.6</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2257573</v>
      </c>
      <c r="BH22" s="622"/>
      <c r="BI22" s="622"/>
      <c r="BJ22" s="622"/>
      <c r="BK22" s="622"/>
      <c r="BL22" s="622"/>
      <c r="BM22" s="622"/>
      <c r="BN22" s="623"/>
      <c r="BO22" s="659">
        <v>3.7</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2281062</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3899654</v>
      </c>
      <c r="BH23" s="622"/>
      <c r="BI23" s="622"/>
      <c r="BJ23" s="622"/>
      <c r="BK23" s="622"/>
      <c r="BL23" s="622"/>
      <c r="BM23" s="622"/>
      <c r="BN23" s="623"/>
      <c r="BO23" s="659">
        <v>6.4</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275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78169196</v>
      </c>
      <c r="CS24" s="677"/>
      <c r="CT24" s="677"/>
      <c r="CU24" s="677"/>
      <c r="CV24" s="677"/>
      <c r="CW24" s="677"/>
      <c r="CX24" s="677"/>
      <c r="CY24" s="702"/>
      <c r="CZ24" s="703">
        <v>48.7</v>
      </c>
      <c r="DA24" s="685"/>
      <c r="DB24" s="685"/>
      <c r="DC24" s="705"/>
      <c r="DD24" s="701">
        <v>53669569</v>
      </c>
      <c r="DE24" s="677"/>
      <c r="DF24" s="677"/>
      <c r="DG24" s="677"/>
      <c r="DH24" s="677"/>
      <c r="DI24" s="677"/>
      <c r="DJ24" s="677"/>
      <c r="DK24" s="702"/>
      <c r="DL24" s="701">
        <v>48173130</v>
      </c>
      <c r="DM24" s="677"/>
      <c r="DN24" s="677"/>
      <c r="DO24" s="677"/>
      <c r="DP24" s="677"/>
      <c r="DQ24" s="677"/>
      <c r="DR24" s="677"/>
      <c r="DS24" s="677"/>
      <c r="DT24" s="677"/>
      <c r="DU24" s="677"/>
      <c r="DV24" s="702"/>
      <c r="DW24" s="703">
        <v>51.2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97517957</v>
      </c>
      <c r="S25" s="622"/>
      <c r="T25" s="622"/>
      <c r="U25" s="622"/>
      <c r="V25" s="622"/>
      <c r="W25" s="622"/>
      <c r="X25" s="622"/>
      <c r="Y25" s="623"/>
      <c r="Z25" s="659">
        <v>58.5</v>
      </c>
      <c r="AA25" s="659"/>
      <c r="AB25" s="659"/>
      <c r="AC25" s="659"/>
      <c r="AD25" s="660">
        <v>91336966</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24740972</v>
      </c>
      <c r="CS25" s="634"/>
      <c r="CT25" s="634"/>
      <c r="CU25" s="634"/>
      <c r="CV25" s="634"/>
      <c r="CW25" s="634"/>
      <c r="CX25" s="634"/>
      <c r="CY25" s="635"/>
      <c r="CZ25" s="624">
        <v>15.4</v>
      </c>
      <c r="DA25" s="636"/>
      <c r="DB25" s="636"/>
      <c r="DC25" s="637"/>
      <c r="DD25" s="627">
        <v>22282559</v>
      </c>
      <c r="DE25" s="634"/>
      <c r="DF25" s="634"/>
      <c r="DG25" s="634"/>
      <c r="DH25" s="634"/>
      <c r="DI25" s="634"/>
      <c r="DJ25" s="634"/>
      <c r="DK25" s="635"/>
      <c r="DL25" s="627">
        <v>21950398</v>
      </c>
      <c r="DM25" s="634"/>
      <c r="DN25" s="634"/>
      <c r="DO25" s="634"/>
      <c r="DP25" s="634"/>
      <c r="DQ25" s="634"/>
      <c r="DR25" s="634"/>
      <c r="DS25" s="634"/>
      <c r="DT25" s="634"/>
      <c r="DU25" s="634"/>
      <c r="DV25" s="635"/>
      <c r="DW25" s="624">
        <v>23.3</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55721</v>
      </c>
      <c r="S26" s="622"/>
      <c r="T26" s="622"/>
      <c r="U26" s="622"/>
      <c r="V26" s="622"/>
      <c r="W26" s="622"/>
      <c r="X26" s="622"/>
      <c r="Y26" s="623"/>
      <c r="Z26" s="659">
        <v>0</v>
      </c>
      <c r="AA26" s="659"/>
      <c r="AB26" s="659"/>
      <c r="AC26" s="659"/>
      <c r="AD26" s="660">
        <v>55721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17195242</v>
      </c>
      <c r="CS26" s="622"/>
      <c r="CT26" s="622"/>
      <c r="CU26" s="622"/>
      <c r="CV26" s="622"/>
      <c r="CW26" s="622"/>
      <c r="CX26" s="622"/>
      <c r="CY26" s="623"/>
      <c r="CZ26" s="624">
        <v>10.7</v>
      </c>
      <c r="DA26" s="636"/>
      <c r="DB26" s="636"/>
      <c r="DC26" s="637"/>
      <c r="DD26" s="627">
        <v>15320645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1239893</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60897916</v>
      </c>
      <c r="BH27" s="622"/>
      <c r="BI27" s="622"/>
      <c r="BJ27" s="622"/>
      <c r="BK27" s="622"/>
      <c r="BL27" s="622"/>
      <c r="BM27" s="622"/>
      <c r="BN27" s="623"/>
      <c r="BO27" s="659">
        <v>100</v>
      </c>
      <c r="BP27" s="659"/>
      <c r="BQ27" s="659"/>
      <c r="BR27" s="659"/>
      <c r="BS27" s="660">
        <v>1378359</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36510595</v>
      </c>
      <c r="CS27" s="634"/>
      <c r="CT27" s="634"/>
      <c r="CU27" s="634"/>
      <c r="CV27" s="634"/>
      <c r="CW27" s="634"/>
      <c r="CX27" s="634"/>
      <c r="CY27" s="635"/>
      <c r="CZ27" s="624">
        <v>22.7</v>
      </c>
      <c r="DA27" s="636"/>
      <c r="DB27" s="636"/>
      <c r="DC27" s="637"/>
      <c r="DD27" s="627">
        <v>14480951</v>
      </c>
      <c r="DE27" s="634"/>
      <c r="DF27" s="634"/>
      <c r="DG27" s="634"/>
      <c r="DH27" s="634"/>
      <c r="DI27" s="634"/>
      <c r="DJ27" s="634"/>
      <c r="DK27" s="635"/>
      <c r="DL27" s="627">
        <v>9319890</v>
      </c>
      <c r="DM27" s="634"/>
      <c r="DN27" s="634"/>
      <c r="DO27" s="634"/>
      <c r="DP27" s="634"/>
      <c r="DQ27" s="634"/>
      <c r="DR27" s="634"/>
      <c r="DS27" s="634"/>
      <c r="DT27" s="634"/>
      <c r="DU27" s="634"/>
      <c r="DV27" s="635"/>
      <c r="DW27" s="624">
        <v>9.9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1363693</v>
      </c>
      <c r="S28" s="622"/>
      <c r="T28" s="622"/>
      <c r="U28" s="622"/>
      <c r="V28" s="622"/>
      <c r="W28" s="622"/>
      <c r="X28" s="622"/>
      <c r="Y28" s="623"/>
      <c r="Z28" s="659">
        <v>0.8</v>
      </c>
      <c r="AA28" s="659"/>
      <c r="AB28" s="659"/>
      <c r="AC28" s="659"/>
      <c r="AD28" s="660">
        <v>234515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16917629</v>
      </c>
      <c r="CS28" s="622"/>
      <c r="CT28" s="622"/>
      <c r="CU28" s="622"/>
      <c r="CV28" s="622"/>
      <c r="CW28" s="622"/>
      <c r="CX28" s="622"/>
      <c r="CY28" s="623"/>
      <c r="CZ28" s="624">
        <v>10.5</v>
      </c>
      <c r="DA28" s="636"/>
      <c r="DB28" s="636"/>
      <c r="DC28" s="637"/>
      <c r="DD28" s="627">
        <v>16906059</v>
      </c>
      <c r="DE28" s="622"/>
      <c r="DF28" s="622"/>
      <c r="DG28" s="622"/>
      <c r="DH28" s="622"/>
      <c r="DI28" s="622"/>
      <c r="DJ28" s="622"/>
      <c r="DK28" s="623"/>
      <c r="DL28" s="627">
        <v>16902842</v>
      </c>
      <c r="DM28" s="622"/>
      <c r="DN28" s="622"/>
      <c r="DO28" s="622"/>
      <c r="DP28" s="622"/>
      <c r="DQ28" s="622"/>
      <c r="DR28" s="622"/>
      <c r="DS28" s="622"/>
      <c r="DT28" s="622"/>
      <c r="DU28" s="622"/>
      <c r="DV28" s="623"/>
      <c r="DW28" s="624">
        <v>18</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793885</v>
      </c>
      <c r="S29" s="622"/>
      <c r="T29" s="622"/>
      <c r="U29" s="622"/>
      <c r="V29" s="622"/>
      <c r="W29" s="622"/>
      <c r="X29" s="622"/>
      <c r="Y29" s="623"/>
      <c r="Z29" s="659">
        <v>0.5</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16913940</v>
      </c>
      <c r="CS29" s="634"/>
      <c r="CT29" s="634"/>
      <c r="CU29" s="634"/>
      <c r="CV29" s="634"/>
      <c r="CW29" s="634"/>
      <c r="CX29" s="634"/>
      <c r="CY29" s="635"/>
      <c r="CZ29" s="624">
        <v>10.5</v>
      </c>
      <c r="DA29" s="636"/>
      <c r="DB29" s="636"/>
      <c r="DC29" s="637"/>
      <c r="DD29" s="627">
        <v>16902370</v>
      </c>
      <c r="DE29" s="634"/>
      <c r="DF29" s="634"/>
      <c r="DG29" s="634"/>
      <c r="DH29" s="634"/>
      <c r="DI29" s="634"/>
      <c r="DJ29" s="634"/>
      <c r="DK29" s="635"/>
      <c r="DL29" s="627">
        <v>16899153</v>
      </c>
      <c r="DM29" s="634"/>
      <c r="DN29" s="634"/>
      <c r="DO29" s="634"/>
      <c r="DP29" s="634"/>
      <c r="DQ29" s="634"/>
      <c r="DR29" s="634"/>
      <c r="DS29" s="634"/>
      <c r="DT29" s="634"/>
      <c r="DU29" s="634"/>
      <c r="DV29" s="635"/>
      <c r="DW29" s="624">
        <v>18</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29449435</v>
      </c>
      <c r="S30" s="622"/>
      <c r="T30" s="622"/>
      <c r="U30" s="622"/>
      <c r="V30" s="622"/>
      <c r="W30" s="622"/>
      <c r="X30" s="622"/>
      <c r="Y30" s="623"/>
      <c r="Z30" s="659">
        <v>17.7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16501296</v>
      </c>
      <c r="CS30" s="622"/>
      <c r="CT30" s="622"/>
      <c r="CU30" s="622"/>
      <c r="CV30" s="622"/>
      <c r="CW30" s="622"/>
      <c r="CX30" s="622"/>
      <c r="CY30" s="623"/>
      <c r="CZ30" s="624">
        <v>10.3</v>
      </c>
      <c r="DA30" s="636"/>
      <c r="DB30" s="636"/>
      <c r="DC30" s="637"/>
      <c r="DD30" s="627">
        <v>16489726</v>
      </c>
      <c r="DE30" s="622"/>
      <c r="DF30" s="622"/>
      <c r="DG30" s="622"/>
      <c r="DH30" s="622"/>
      <c r="DI30" s="622"/>
      <c r="DJ30" s="622"/>
      <c r="DK30" s="623"/>
      <c r="DL30" s="627">
        <v>16486509</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99.7</v>
      </c>
      <c r="BH31" s="684"/>
      <c r="BI31" s="684"/>
      <c r="BJ31" s="684"/>
      <c r="BK31" s="684"/>
      <c r="BL31" s="684"/>
      <c r="BM31" s="685">
        <v>99.2</v>
      </c>
      <c r="BN31" s="684"/>
      <c r="BO31" s="684"/>
      <c r="BP31" s="684"/>
      <c r="BQ31" s="686"/>
      <c r="BR31" s="683">
        <v>99.6</v>
      </c>
      <c r="BS31" s="684"/>
      <c r="BT31" s="684"/>
      <c r="BU31" s="684"/>
      <c r="BV31" s="684"/>
      <c r="BW31" s="684"/>
      <c r="BX31" s="685">
        <v>99.2</v>
      </c>
      <c r="BY31" s="684"/>
      <c r="BZ31" s="684"/>
      <c r="CA31" s="684"/>
      <c r="CB31" s="686"/>
      <c r="CD31" s="642"/>
      <c r="CE31" s="643"/>
      <c r="CF31" s="618" t="s">
        <v>300</v>
      </c>
      <c r="CG31" s="619"/>
      <c r="CH31" s="619"/>
      <c r="CI31" s="619"/>
      <c r="CJ31" s="619"/>
      <c r="CK31" s="619"/>
      <c r="CL31" s="619"/>
      <c r="CM31" s="619"/>
      <c r="CN31" s="619"/>
      <c r="CO31" s="619"/>
      <c r="CP31" s="619"/>
      <c r="CQ31" s="620"/>
      <c r="CR31" s="621">
        <v>412644</v>
      </c>
      <c r="CS31" s="634"/>
      <c r="CT31" s="634"/>
      <c r="CU31" s="634"/>
      <c r="CV31" s="634"/>
      <c r="CW31" s="634"/>
      <c r="CX31" s="634"/>
      <c r="CY31" s="635"/>
      <c r="CZ31" s="624">
        <v>0.3</v>
      </c>
      <c r="DA31" s="636"/>
      <c r="DB31" s="636"/>
      <c r="DC31" s="637"/>
      <c r="DD31" s="627">
        <v>412644</v>
      </c>
      <c r="DE31" s="634"/>
      <c r="DF31" s="634"/>
      <c r="DG31" s="634"/>
      <c r="DH31" s="634"/>
      <c r="DI31" s="634"/>
      <c r="DJ31" s="634"/>
      <c r="DK31" s="635"/>
      <c r="DL31" s="627">
        <v>412644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10783175</v>
      </c>
      <c r="S32" s="622"/>
      <c r="T32" s="622"/>
      <c r="U32" s="622"/>
      <c r="V32" s="622"/>
      <c r="W32" s="622"/>
      <c r="X32" s="622"/>
      <c r="Y32" s="623"/>
      <c r="Z32" s="659">
        <v>6.5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99.6</v>
      </c>
      <c r="BH32" s="634"/>
      <c r="BI32" s="634"/>
      <c r="BJ32" s="634"/>
      <c r="BK32" s="634"/>
      <c r="BL32" s="634"/>
      <c r="BM32" s="625">
        <v>99.2</v>
      </c>
      <c r="BN32" s="634"/>
      <c r="BO32" s="634"/>
      <c r="BP32" s="634"/>
      <c r="BQ32" s="657"/>
      <c r="BR32" s="687">
        <v>99.6</v>
      </c>
      <c r="BS32" s="634"/>
      <c r="BT32" s="634"/>
      <c r="BU32" s="634"/>
      <c r="BV32" s="634"/>
      <c r="BW32" s="634"/>
      <c r="BX32" s="625">
        <v>99.2</v>
      </c>
      <c r="BY32" s="634"/>
      <c r="BZ32" s="634"/>
      <c r="CA32" s="634"/>
      <c r="CB32" s="657"/>
      <c r="CD32" s="644"/>
      <c r="CE32" s="645"/>
      <c r="CF32" s="618" t="s">
        <v>304</v>
      </c>
      <c r="CG32" s="619"/>
      <c r="CH32" s="619"/>
      <c r="CI32" s="619"/>
      <c r="CJ32" s="619"/>
      <c r="CK32" s="619"/>
      <c r="CL32" s="619"/>
      <c r="CM32" s="619"/>
      <c r="CN32" s="619"/>
      <c r="CO32" s="619"/>
      <c r="CP32" s="619"/>
      <c r="CQ32" s="620"/>
      <c r="CR32" s="621">
        <v>3689</v>
      </c>
      <c r="CS32" s="622"/>
      <c r="CT32" s="622"/>
      <c r="CU32" s="622"/>
      <c r="CV32" s="622"/>
      <c r="CW32" s="622"/>
      <c r="CX32" s="622"/>
      <c r="CY32" s="623"/>
      <c r="CZ32" s="624">
        <v>0</v>
      </c>
      <c r="DA32" s="636"/>
      <c r="DB32" s="636"/>
      <c r="DC32" s="637"/>
      <c r="DD32" s="627">
        <v>3689</v>
      </c>
      <c r="DE32" s="622"/>
      <c r="DF32" s="622"/>
      <c r="DG32" s="622"/>
      <c r="DH32" s="622"/>
      <c r="DI32" s="622"/>
      <c r="DJ32" s="622"/>
      <c r="DK32" s="623"/>
      <c r="DL32" s="627">
        <v>3689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940314</v>
      </c>
      <c r="S33" s="622"/>
      <c r="T33" s="622"/>
      <c r="U33" s="622"/>
      <c r="V33" s="622"/>
      <c r="W33" s="622"/>
      <c r="X33" s="622"/>
      <c r="Y33" s="623"/>
      <c r="Z33" s="659">
        <v>0.6</v>
      </c>
      <c r="AA33" s="659"/>
      <c r="AB33" s="659"/>
      <c r="AC33" s="659"/>
      <c r="AD33" s="660">
        <v>188454</v>
      </c>
      <c r="AE33" s="660"/>
      <c r="AF33" s="660"/>
      <c r="AG33" s="660"/>
      <c r="AH33" s="660"/>
      <c r="AI33" s="660"/>
      <c r="AJ33" s="660"/>
      <c r="AK33" s="660"/>
      <c r="AL33" s="624">
        <v>0.2</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v>
      </c>
      <c r="BY33" s="606"/>
      <c r="BZ33" s="606"/>
      <c r="CA33" s="606"/>
      <c r="CB33" s="669"/>
      <c r="CD33" s="618" t="s">
        <v>307</v>
      </c>
      <c r="CE33" s="619"/>
      <c r="CF33" s="619"/>
      <c r="CG33" s="619"/>
      <c r="CH33" s="619"/>
      <c r="CI33" s="619"/>
      <c r="CJ33" s="619"/>
      <c r="CK33" s="619"/>
      <c r="CL33" s="619"/>
      <c r="CM33" s="619"/>
      <c r="CN33" s="619"/>
      <c r="CO33" s="619"/>
      <c r="CP33" s="619"/>
      <c r="CQ33" s="620"/>
      <c r="CR33" s="621">
        <v>65022313</v>
      </c>
      <c r="CS33" s="634"/>
      <c r="CT33" s="634"/>
      <c r="CU33" s="634"/>
      <c r="CV33" s="634"/>
      <c r="CW33" s="634"/>
      <c r="CX33" s="634"/>
      <c r="CY33" s="635"/>
      <c r="CZ33" s="624">
        <v>40.5</v>
      </c>
      <c r="DA33" s="636"/>
      <c r="DB33" s="636"/>
      <c r="DC33" s="637"/>
      <c r="DD33" s="627">
        <v>44900065</v>
      </c>
      <c r="DE33" s="634"/>
      <c r="DF33" s="634"/>
      <c r="DG33" s="634"/>
      <c r="DH33" s="634"/>
      <c r="DI33" s="634"/>
      <c r="DJ33" s="634"/>
      <c r="DK33" s="635"/>
      <c r="DL33" s="627">
        <v>38209919</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1289451</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21931839</v>
      </c>
      <c r="CS34" s="622"/>
      <c r="CT34" s="622"/>
      <c r="CU34" s="622"/>
      <c r="CV34" s="622"/>
      <c r="CW34" s="622"/>
      <c r="CX34" s="622"/>
      <c r="CY34" s="623"/>
      <c r="CZ34" s="624">
        <v>13.7</v>
      </c>
      <c r="DA34" s="636"/>
      <c r="DB34" s="636"/>
      <c r="DC34" s="637"/>
      <c r="DD34" s="627">
        <v>16578244</v>
      </c>
      <c r="DE34" s="622"/>
      <c r="DF34" s="622"/>
      <c r="DG34" s="622"/>
      <c r="DH34" s="622"/>
      <c r="DI34" s="622"/>
      <c r="DJ34" s="622"/>
      <c r="DK34" s="623"/>
      <c r="DL34" s="627">
        <v>15859415</v>
      </c>
      <c r="DM34" s="622"/>
      <c r="DN34" s="622"/>
      <c r="DO34" s="622"/>
      <c r="DP34" s="622"/>
      <c r="DQ34" s="622"/>
      <c r="DR34" s="622"/>
      <c r="DS34" s="622"/>
      <c r="DT34" s="622"/>
      <c r="DU34" s="622"/>
      <c r="DV34" s="623"/>
      <c r="DW34" s="624">
        <v>16.8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2216871</v>
      </c>
      <c r="S35" s="622"/>
      <c r="T35" s="622"/>
      <c r="U35" s="622"/>
      <c r="V35" s="622"/>
      <c r="W35" s="622"/>
      <c r="X35" s="622"/>
      <c r="Y35" s="623"/>
      <c r="Z35" s="659">
        <v>1.3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2202541</v>
      </c>
      <c r="CS35" s="634"/>
      <c r="CT35" s="634"/>
      <c r="CU35" s="634"/>
      <c r="CV35" s="634"/>
      <c r="CW35" s="634"/>
      <c r="CX35" s="634"/>
      <c r="CY35" s="635"/>
      <c r="CZ35" s="624">
        <v>1.4</v>
      </c>
      <c r="DA35" s="636"/>
      <c r="DB35" s="636"/>
      <c r="DC35" s="637"/>
      <c r="DD35" s="627">
        <v>2172748</v>
      </c>
      <c r="DE35" s="634"/>
      <c r="DF35" s="634"/>
      <c r="DG35" s="634"/>
      <c r="DH35" s="634"/>
      <c r="DI35" s="634"/>
      <c r="DJ35" s="634"/>
      <c r="DK35" s="635"/>
      <c r="DL35" s="627">
        <v>1653229</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3655462</v>
      </c>
      <c r="S36" s="622"/>
      <c r="T36" s="622"/>
      <c r="U36" s="622"/>
      <c r="V36" s="622"/>
      <c r="W36" s="622"/>
      <c r="X36" s="622"/>
      <c r="Y36" s="623"/>
      <c r="Z36" s="659">
        <v>2.2000000000000002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17881599</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787926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19604278</v>
      </c>
      <c r="CS36" s="622"/>
      <c r="CT36" s="622"/>
      <c r="CU36" s="622"/>
      <c r="CV36" s="622"/>
      <c r="CW36" s="622"/>
      <c r="CX36" s="622"/>
      <c r="CY36" s="623"/>
      <c r="CZ36" s="624">
        <v>12.2</v>
      </c>
      <c r="DA36" s="636"/>
      <c r="DB36" s="636"/>
      <c r="DC36" s="637"/>
      <c r="DD36" s="627">
        <v>14370457</v>
      </c>
      <c r="DE36" s="622"/>
      <c r="DF36" s="622"/>
      <c r="DG36" s="622"/>
      <c r="DH36" s="622"/>
      <c r="DI36" s="622"/>
      <c r="DJ36" s="622"/>
      <c r="DK36" s="623"/>
      <c r="DL36" s="627">
        <v>10799625</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9128861</v>
      </c>
      <c r="S37" s="622"/>
      <c r="T37" s="622"/>
      <c r="U37" s="622"/>
      <c r="V37" s="622"/>
      <c r="W37" s="622"/>
      <c r="X37" s="622"/>
      <c r="Y37" s="623"/>
      <c r="Z37" s="659">
        <v>5.5</v>
      </c>
      <c r="AA37" s="659"/>
      <c r="AB37" s="659"/>
      <c r="AC37" s="659"/>
      <c r="AD37" s="660">
        <v>244412</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4279400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488095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2844394</v>
      </c>
      <c r="CS37" s="634"/>
      <c r="CT37" s="634"/>
      <c r="CU37" s="634"/>
      <c r="CV37" s="634"/>
      <c r="CW37" s="634"/>
      <c r="CX37" s="634"/>
      <c r="CY37" s="635"/>
      <c r="CZ37" s="624">
        <v>1.8</v>
      </c>
      <c r="DA37" s="636"/>
      <c r="DB37" s="636"/>
      <c r="DC37" s="637"/>
      <c r="DD37" s="627">
        <v>2167847</v>
      </c>
      <c r="DE37" s="634"/>
      <c r="DF37" s="634"/>
      <c r="DG37" s="634"/>
      <c r="DH37" s="634"/>
      <c r="DI37" s="634"/>
      <c r="DJ37" s="634"/>
      <c r="DK37" s="635"/>
      <c r="DL37" s="627">
        <v>2167624</v>
      </c>
      <c r="DM37" s="634"/>
      <c r="DN37" s="634"/>
      <c r="DO37" s="634"/>
      <c r="DP37" s="634"/>
      <c r="DQ37" s="634"/>
      <c r="DR37" s="634"/>
      <c r="DS37" s="634"/>
      <c r="DT37" s="634"/>
      <c r="DU37" s="634"/>
      <c r="DV37" s="635"/>
      <c r="DW37" s="624">
        <v>2.2999999999999998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8345100</v>
      </c>
      <c r="S38" s="622"/>
      <c r="T38" s="622"/>
      <c r="U38" s="622"/>
      <c r="V38" s="622"/>
      <c r="W38" s="622"/>
      <c r="X38" s="622"/>
      <c r="Y38" s="623"/>
      <c r="Z38" s="659">
        <v>5</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391649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42494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13158113</v>
      </c>
      <c r="CS38" s="622"/>
      <c r="CT38" s="622"/>
      <c r="CU38" s="622"/>
      <c r="CV38" s="622"/>
      <c r="CW38" s="622"/>
      <c r="CX38" s="622"/>
      <c r="CY38" s="623"/>
      <c r="CZ38" s="624">
        <v>8.1999999999999993</v>
      </c>
      <c r="DA38" s="636"/>
      <c r="DB38" s="636"/>
      <c r="DC38" s="637"/>
      <c r="DD38" s="627">
        <v>11027175</v>
      </c>
      <c r="DE38" s="622"/>
      <c r="DF38" s="622"/>
      <c r="DG38" s="622"/>
      <c r="DH38" s="622"/>
      <c r="DI38" s="622"/>
      <c r="DJ38" s="622"/>
      <c r="DK38" s="623"/>
      <c r="DL38" s="627">
        <v>9890742</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153379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62347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1289471</v>
      </c>
      <c r="CS39" s="634"/>
      <c r="CT39" s="634"/>
      <c r="CU39" s="634"/>
      <c r="CV39" s="634"/>
      <c r="CW39" s="634"/>
      <c r="CX39" s="634"/>
      <c r="CY39" s="635"/>
      <c r="CZ39" s="624">
        <v>0.8</v>
      </c>
      <c r="DA39" s="636"/>
      <c r="DB39" s="636"/>
      <c r="DC39" s="637"/>
      <c r="DD39" s="627">
        <v>532981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2067500</v>
      </c>
      <c r="S40" s="622"/>
      <c r="T40" s="622"/>
      <c r="U40" s="622"/>
      <c r="V40" s="622"/>
      <c r="W40" s="622"/>
      <c r="X40" s="622"/>
      <c r="Y40" s="623"/>
      <c r="Z40" s="659">
        <v>1.2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120827</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6836071</v>
      </c>
      <c r="CS40" s="622"/>
      <c r="CT40" s="622"/>
      <c r="CU40" s="622"/>
      <c r="CV40" s="622"/>
      <c r="CW40" s="622"/>
      <c r="CX40" s="622"/>
      <c r="CY40" s="623"/>
      <c r="CZ40" s="624">
        <v>4.3</v>
      </c>
      <c r="DA40" s="636"/>
      <c r="DB40" s="636"/>
      <c r="DC40" s="637"/>
      <c r="DD40" s="627">
        <v>218460</v>
      </c>
      <c r="DE40" s="622"/>
      <c r="DF40" s="622"/>
      <c r="DG40" s="622"/>
      <c r="DH40" s="622"/>
      <c r="DI40" s="622"/>
      <c r="DJ40" s="622"/>
      <c r="DK40" s="623"/>
      <c r="DL40" s="627">
        <v>6908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166779818</v>
      </c>
      <c r="S41" s="646"/>
      <c r="T41" s="646"/>
      <c r="U41" s="646"/>
      <c r="V41" s="646"/>
      <c r="W41" s="646"/>
      <c r="X41" s="646"/>
      <c r="Y41" s="649"/>
      <c r="Z41" s="650">
        <v>100</v>
      </c>
      <c r="AA41" s="650"/>
      <c r="AB41" s="650"/>
      <c r="AC41" s="650"/>
      <c r="AD41" s="651">
        <v>92060068</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2497444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10438900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17409139</v>
      </c>
      <c r="CS42" s="634"/>
      <c r="CT42" s="634"/>
      <c r="CU42" s="634"/>
      <c r="CV42" s="634"/>
      <c r="CW42" s="634"/>
      <c r="CX42" s="634"/>
      <c r="CY42" s="635"/>
      <c r="CZ42" s="624">
        <v>10.8</v>
      </c>
      <c r="DA42" s="636"/>
      <c r="DB42" s="636"/>
      <c r="DC42" s="637"/>
      <c r="DD42" s="627">
        <v>6153573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393859</v>
      </c>
      <c r="CS43" s="634"/>
      <c r="CT43" s="634"/>
      <c r="CU43" s="634"/>
      <c r="CV43" s="634"/>
      <c r="CW43" s="634"/>
      <c r="CX43" s="634"/>
      <c r="CY43" s="635"/>
      <c r="CZ43" s="624">
        <v>0.2</v>
      </c>
      <c r="DA43" s="636"/>
      <c r="DB43" s="636"/>
      <c r="DC43" s="637"/>
      <c r="DD43" s="627">
        <v>393859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15976414</v>
      </c>
      <c r="CS44" s="622"/>
      <c r="CT44" s="622"/>
      <c r="CU44" s="622"/>
      <c r="CV44" s="622"/>
      <c r="CW44" s="622"/>
      <c r="CX44" s="622"/>
      <c r="CY44" s="623"/>
      <c r="CZ44" s="624">
        <v>9.9</v>
      </c>
      <c r="DA44" s="625"/>
      <c r="DB44" s="625"/>
      <c r="DC44" s="626"/>
      <c r="DD44" s="627">
        <v>5678266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6506753</v>
      </c>
      <c r="CS45" s="634"/>
      <c r="CT45" s="634"/>
      <c r="CU45" s="634"/>
      <c r="CV45" s="634"/>
      <c r="CW45" s="634"/>
      <c r="CX45" s="634"/>
      <c r="CY45" s="635"/>
      <c r="CZ45" s="624">
        <v>4.0999999999999996</v>
      </c>
      <c r="DA45" s="636"/>
      <c r="DB45" s="636"/>
      <c r="DC45" s="637"/>
      <c r="DD45" s="627">
        <v>1675783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9119603</v>
      </c>
      <c r="CS46" s="622"/>
      <c r="CT46" s="622"/>
      <c r="CU46" s="622"/>
      <c r="CV46" s="622"/>
      <c r="CW46" s="622"/>
      <c r="CX46" s="622"/>
      <c r="CY46" s="623"/>
      <c r="CZ46" s="624">
        <v>5.7</v>
      </c>
      <c r="DA46" s="625"/>
      <c r="DB46" s="625"/>
      <c r="DC46" s="626"/>
      <c r="DD46" s="627">
        <v>3868055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1432725</v>
      </c>
      <c r="CS47" s="634"/>
      <c r="CT47" s="634"/>
      <c r="CU47" s="634"/>
      <c r="CV47" s="634"/>
      <c r="CW47" s="634"/>
      <c r="CX47" s="634"/>
      <c r="CY47" s="635"/>
      <c r="CZ47" s="624">
        <v>0.9</v>
      </c>
      <c r="DA47" s="636"/>
      <c r="DB47" s="636"/>
      <c r="DC47" s="637"/>
      <c r="DD47" s="627">
        <v>475307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160600648</v>
      </c>
      <c r="CS49" s="606"/>
      <c r="CT49" s="606"/>
      <c r="CU49" s="606"/>
      <c r="CV49" s="606"/>
      <c r="CW49" s="606"/>
      <c r="CX49" s="606"/>
      <c r="CY49" s="607"/>
      <c r="CZ49" s="608">
        <v>100</v>
      </c>
      <c r="DA49" s="609"/>
      <c r="DB49" s="609"/>
      <c r="DC49" s="610"/>
      <c r="DD49" s="611">
        <v>104723207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opzf5/L68IDI/lPf8V0fGEetvEif38yZxVkZsqHPRoa/g06f1N5ksGam19HafJvyfd0qvPrZhtDj3QsIeCY6A==" saltValue="jeXUsLwXM3bM32YUSt64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0" t="s">
        <v>352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1" t="s">
        <v>353</v>
      </c>
      <c r="DK2" s="1102"/>
      <c r="DL2" s="1102"/>
      <c r="DM2" s="1102"/>
      <c r="DN2" s="1102"/>
      <c r="DO2" s="1103"/>
      <c r="DP2" s="228"/>
      <c r="DQ2" s="1101" t="s">
        <v>354</v>
      </c>
      <c r="DR2" s="1102"/>
      <c r="DS2" s="1102"/>
      <c r="DT2" s="1102"/>
      <c r="DU2" s="1102"/>
      <c r="DV2" s="1102"/>
      <c r="DW2" s="1102"/>
      <c r="DX2" s="1102"/>
      <c r="DY2" s="1102"/>
      <c r="DZ2" s="110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6" t="s">
        <v>355</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7" t="s">
        <v>357</v>
      </c>
      <c r="B5" s="998"/>
      <c r="C5" s="998"/>
      <c r="D5" s="998"/>
      <c r="E5" s="998"/>
      <c r="F5" s="998"/>
      <c r="G5" s="998"/>
      <c r="H5" s="998"/>
      <c r="I5" s="998"/>
      <c r="J5" s="998"/>
      <c r="K5" s="998"/>
      <c r="L5" s="998"/>
      <c r="M5" s="998"/>
      <c r="N5" s="998"/>
      <c r="O5" s="998"/>
      <c r="P5" s="999"/>
      <c r="Q5" s="1003" t="s">
        <v>358</v>
      </c>
      <c r="R5" s="1004"/>
      <c r="S5" s="1004"/>
      <c r="T5" s="1004"/>
      <c r="U5" s="1005"/>
      <c r="V5" s="1003" t="s">
        <v>359</v>
      </c>
      <c r="W5" s="1004"/>
      <c r="X5" s="1004"/>
      <c r="Y5" s="1004"/>
      <c r="Z5" s="1005"/>
      <c r="AA5" s="1003" t="s">
        <v>360</v>
      </c>
      <c r="AB5" s="1004"/>
      <c r="AC5" s="1004"/>
      <c r="AD5" s="1004"/>
      <c r="AE5" s="1004"/>
      <c r="AF5" s="1104" t="s">
        <v>361</v>
      </c>
      <c r="AG5" s="1004"/>
      <c r="AH5" s="1004"/>
      <c r="AI5" s="1004"/>
      <c r="AJ5" s="1017"/>
      <c r="AK5" s="1004" t="s">
        <v>362</v>
      </c>
      <c r="AL5" s="1004"/>
      <c r="AM5" s="1004"/>
      <c r="AN5" s="1004"/>
      <c r="AO5" s="1005"/>
      <c r="AP5" s="1003" t="s">
        <v>363</v>
      </c>
      <c r="AQ5" s="1004"/>
      <c r="AR5" s="1004"/>
      <c r="AS5" s="1004"/>
      <c r="AT5" s="1005"/>
      <c r="AU5" s="1003" t="s">
        <v>364</v>
      </c>
      <c r="AV5" s="1004"/>
      <c r="AW5" s="1004"/>
      <c r="AX5" s="1004"/>
      <c r="AY5" s="1017"/>
      <c r="AZ5" s="232"/>
      <c r="BA5" s="232"/>
      <c r="BB5" s="232"/>
      <c r="BC5" s="232"/>
      <c r="BD5" s="232"/>
      <c r="BE5" s="233"/>
      <c r="BF5" s="233"/>
      <c r="BG5" s="233"/>
      <c r="BH5" s="233"/>
      <c r="BI5" s="233"/>
      <c r="BJ5" s="233"/>
      <c r="BK5" s="233"/>
      <c r="BL5" s="233"/>
      <c r="BM5" s="233"/>
      <c r="BN5" s="233"/>
      <c r="BO5" s="233"/>
      <c r="BP5" s="233"/>
      <c r="BQ5" s="997" t="s">
        <v>365</v>
      </c>
      <c r="BR5" s="998"/>
      <c r="BS5" s="998"/>
      <c r="BT5" s="998"/>
      <c r="BU5" s="998"/>
      <c r="BV5" s="998"/>
      <c r="BW5" s="998"/>
      <c r="BX5" s="998"/>
      <c r="BY5" s="998"/>
      <c r="BZ5" s="998"/>
      <c r="CA5" s="998"/>
      <c r="CB5" s="998"/>
      <c r="CC5" s="998"/>
      <c r="CD5" s="998"/>
      <c r="CE5" s="998"/>
      <c r="CF5" s="998"/>
      <c r="CG5" s="999"/>
      <c r="CH5" s="1003" t="s">
        <v>366</v>
      </c>
      <c r="CI5" s="1004"/>
      <c r="CJ5" s="1004"/>
      <c r="CK5" s="1004"/>
      <c r="CL5" s="1005"/>
      <c r="CM5" s="1003" t="s">
        <v>367</v>
      </c>
      <c r="CN5" s="1004"/>
      <c r="CO5" s="1004"/>
      <c r="CP5" s="1004"/>
      <c r="CQ5" s="1005"/>
      <c r="CR5" s="1003" t="s">
        <v>368</v>
      </c>
      <c r="CS5" s="1004"/>
      <c r="CT5" s="1004"/>
      <c r="CU5" s="1004"/>
      <c r="CV5" s="1005"/>
      <c r="CW5" s="1003" t="s">
        <v>369</v>
      </c>
      <c r="CX5" s="1004"/>
      <c r="CY5" s="1004"/>
      <c r="CZ5" s="1004"/>
      <c r="DA5" s="1005"/>
      <c r="DB5" s="1003" t="s">
        <v>370</v>
      </c>
      <c r="DC5" s="1004"/>
      <c r="DD5" s="1004"/>
      <c r="DE5" s="1004"/>
      <c r="DF5" s="1005"/>
      <c r="DG5" s="1093" t="s">
        <v>371</v>
      </c>
      <c r="DH5" s="1094"/>
      <c r="DI5" s="1094"/>
      <c r="DJ5" s="1094"/>
      <c r="DK5" s="1095"/>
      <c r="DL5" s="1093" t="s">
        <v>372</v>
      </c>
      <c r="DM5" s="1094"/>
      <c r="DN5" s="1094"/>
      <c r="DO5" s="1094"/>
      <c r="DP5" s="1095"/>
      <c r="DQ5" s="1003" t="s">
        <v>373</v>
      </c>
      <c r="DR5" s="1004"/>
      <c r="DS5" s="1004"/>
      <c r="DT5" s="1004"/>
      <c r="DU5" s="1005"/>
      <c r="DV5" s="1003" t="s">
        <v>364</v>
      </c>
      <c r="DW5" s="1004"/>
      <c r="DX5" s="1004"/>
      <c r="DY5" s="1004"/>
      <c r="DZ5" s="1017"/>
      <c r="EA5" s="234"/>
    </row>
    <row r="6" spans="1:131" s="235" customFormat="1" ht="26.25" customHeight="1" thickBot="1" x14ac:dyDescent="0.25">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105"/>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6"/>
      <c r="DH6" s="1097"/>
      <c r="DI6" s="1097"/>
      <c r="DJ6" s="1097"/>
      <c r="DK6" s="1098"/>
      <c r="DL6" s="1096"/>
      <c r="DM6" s="1097"/>
      <c r="DN6" s="1097"/>
      <c r="DO6" s="1097"/>
      <c r="DP6" s="1098"/>
      <c r="DQ6" s="1006"/>
      <c r="DR6" s="1007"/>
      <c r="DS6" s="1007"/>
      <c r="DT6" s="1007"/>
      <c r="DU6" s="1008"/>
      <c r="DV6" s="1006"/>
      <c r="DW6" s="1007"/>
      <c r="DX6" s="1007"/>
      <c r="DY6" s="1007"/>
      <c r="DZ6" s="1018"/>
      <c r="EA6" s="234"/>
    </row>
    <row r="7" spans="1:131" s="235" customFormat="1" ht="26.25" customHeight="1" thickTop="1" x14ac:dyDescent="0.2">
      <c r="A7" s="236">
        <v>1</v>
      </c>
      <c r="B7" s="1054" t="s">
        <v>374</v>
      </c>
      <c r="C7" s="1055"/>
      <c r="D7" s="1055"/>
      <c r="E7" s="1055"/>
      <c r="F7" s="1055"/>
      <c r="G7" s="1055"/>
      <c r="H7" s="1055"/>
      <c r="I7" s="1055"/>
      <c r="J7" s="1055"/>
      <c r="K7" s="1055"/>
      <c r="L7" s="1055"/>
      <c r="M7" s="1055"/>
      <c r="N7" s="1055"/>
      <c r="O7" s="1055"/>
      <c r="P7" s="1056"/>
      <c r="Q7" s="1113">
        <v>166739</v>
      </c>
      <c r="R7" s="1114"/>
      <c r="S7" s="1114"/>
      <c r="T7" s="1114"/>
      <c r="U7" s="1114"/>
      <c r="V7" s="1114">
        <v>160589</v>
      </c>
      <c r="W7" s="1114"/>
      <c r="X7" s="1114"/>
      <c r="Y7" s="1114"/>
      <c r="Z7" s="1114"/>
      <c r="AA7" s="1114">
        <v>6150</v>
      </c>
      <c r="AB7" s="1114"/>
      <c r="AC7" s="1114"/>
      <c r="AD7" s="1114"/>
      <c r="AE7" s="1115"/>
      <c r="AF7" s="1116">
        <v>3709</v>
      </c>
      <c r="AG7" s="1117"/>
      <c r="AH7" s="1117"/>
      <c r="AI7" s="1117"/>
      <c r="AJ7" s="1118"/>
      <c r="AK7" s="1119">
        <v>2220</v>
      </c>
      <c r="AL7" s="1120"/>
      <c r="AM7" s="1120"/>
      <c r="AN7" s="1120"/>
      <c r="AO7" s="1120"/>
      <c r="AP7" s="1120">
        <v>132480</v>
      </c>
      <c r="AQ7" s="1120"/>
      <c r="AR7" s="1120"/>
      <c r="AS7" s="1120"/>
      <c r="AT7" s="1120"/>
      <c r="AU7" s="1121"/>
      <c r="AV7" s="1121"/>
      <c r="AW7" s="1121"/>
      <c r="AX7" s="1121"/>
      <c r="AY7" s="1122"/>
      <c r="AZ7" s="232"/>
      <c r="BA7" s="232"/>
      <c r="BB7" s="232"/>
      <c r="BC7" s="232"/>
      <c r="BD7" s="232"/>
      <c r="BE7" s="233"/>
      <c r="BF7" s="233"/>
      <c r="BG7" s="233"/>
      <c r="BH7" s="233"/>
      <c r="BI7" s="233"/>
      <c r="BJ7" s="233"/>
      <c r="BK7" s="233"/>
      <c r="BL7" s="233"/>
      <c r="BM7" s="233"/>
      <c r="BN7" s="233"/>
      <c r="BO7" s="233"/>
      <c r="BP7" s="233"/>
      <c r="BQ7" s="236">
        <v>1</v>
      </c>
      <c r="BR7" s="237" t="s">
        <v>584</v>
      </c>
      <c r="BS7" s="1110" t="s">
        <v>571</v>
      </c>
      <c r="BT7" s="1111"/>
      <c r="BU7" s="1111"/>
      <c r="BV7" s="1111"/>
      <c r="BW7" s="1111"/>
      <c r="BX7" s="1111"/>
      <c r="BY7" s="1111"/>
      <c r="BZ7" s="1111"/>
      <c r="CA7" s="1111"/>
      <c r="CB7" s="1111"/>
      <c r="CC7" s="1111"/>
      <c r="CD7" s="1111"/>
      <c r="CE7" s="1111"/>
      <c r="CF7" s="1111"/>
      <c r="CG7" s="1123"/>
      <c r="CH7" s="1109">
        <v>19</v>
      </c>
      <c r="CI7" s="1107"/>
      <c r="CJ7" s="1107"/>
      <c r="CK7" s="1107"/>
      <c r="CL7" s="1108"/>
      <c r="CM7" s="1109">
        <v>1131</v>
      </c>
      <c r="CN7" s="1107"/>
      <c r="CO7" s="1107"/>
      <c r="CP7" s="1107"/>
      <c r="CQ7" s="1108"/>
      <c r="CR7" s="1109">
        <v>5</v>
      </c>
      <c r="CS7" s="1107"/>
      <c r="CT7" s="1107"/>
      <c r="CU7" s="1107"/>
      <c r="CV7" s="1108"/>
      <c r="CW7" s="1106" t="s">
        <v>592</v>
      </c>
      <c r="CX7" s="1107"/>
      <c r="CY7" s="1107"/>
      <c r="CZ7" s="1107"/>
      <c r="DA7" s="1108"/>
      <c r="DB7" s="1106" t="s">
        <v>592</v>
      </c>
      <c r="DC7" s="1107"/>
      <c r="DD7" s="1107"/>
      <c r="DE7" s="1107"/>
      <c r="DF7" s="1108"/>
      <c r="DG7" s="1109">
        <v>4432</v>
      </c>
      <c r="DH7" s="1107"/>
      <c r="DI7" s="1107"/>
      <c r="DJ7" s="1107"/>
      <c r="DK7" s="1108"/>
      <c r="DL7" s="1106" t="s">
        <v>592</v>
      </c>
      <c r="DM7" s="1107"/>
      <c r="DN7" s="1107"/>
      <c r="DO7" s="1107"/>
      <c r="DP7" s="1108"/>
      <c r="DQ7" s="1109">
        <v>1129</v>
      </c>
      <c r="DR7" s="1107"/>
      <c r="DS7" s="1107"/>
      <c r="DT7" s="1107"/>
      <c r="DU7" s="1108"/>
      <c r="DV7" s="1110"/>
      <c r="DW7" s="1111"/>
      <c r="DX7" s="1111"/>
      <c r="DY7" s="1111"/>
      <c r="DZ7" s="1112"/>
      <c r="EA7" s="234"/>
    </row>
    <row r="8" spans="1:131" s="235" customFormat="1" ht="26.25" customHeight="1" x14ac:dyDescent="0.2">
      <c r="A8" s="238">
        <v>2</v>
      </c>
      <c r="B8" s="1032" t="s">
        <v>375</v>
      </c>
      <c r="C8" s="1033"/>
      <c r="D8" s="1033"/>
      <c r="E8" s="1033"/>
      <c r="F8" s="1033"/>
      <c r="G8" s="1033"/>
      <c r="H8" s="1033"/>
      <c r="I8" s="1033"/>
      <c r="J8" s="1033"/>
      <c r="K8" s="1033"/>
      <c r="L8" s="1033"/>
      <c r="M8" s="1033"/>
      <c r="N8" s="1033"/>
      <c r="O8" s="1033"/>
      <c r="P8" s="1034"/>
      <c r="Q8" s="1040">
        <v>47</v>
      </c>
      <c r="R8" s="1041"/>
      <c r="S8" s="1041"/>
      <c r="T8" s="1041"/>
      <c r="U8" s="1041"/>
      <c r="V8" s="1041">
        <v>18</v>
      </c>
      <c r="W8" s="1041"/>
      <c r="X8" s="1041"/>
      <c r="Y8" s="1041"/>
      <c r="Z8" s="1041"/>
      <c r="AA8" s="1041">
        <v>29</v>
      </c>
      <c r="AB8" s="1041"/>
      <c r="AC8" s="1041"/>
      <c r="AD8" s="1041"/>
      <c r="AE8" s="1042"/>
      <c r="AF8" s="1037" t="s">
        <v>122</v>
      </c>
      <c r="AG8" s="1038"/>
      <c r="AH8" s="1038"/>
      <c r="AI8" s="1038"/>
      <c r="AJ8" s="1039"/>
      <c r="AK8" s="1087">
        <v>4</v>
      </c>
      <c r="AL8" s="1088"/>
      <c r="AM8" s="1088"/>
      <c r="AN8" s="1088"/>
      <c r="AO8" s="1088"/>
      <c r="AP8" s="1088">
        <v>51</v>
      </c>
      <c r="AQ8" s="1088"/>
      <c r="AR8" s="1088"/>
      <c r="AS8" s="1088"/>
      <c r="AT8" s="1088"/>
      <c r="AU8" s="1089"/>
      <c r="AV8" s="1089"/>
      <c r="AW8" s="1089"/>
      <c r="AX8" s="1089"/>
      <c r="AY8" s="1090"/>
      <c r="AZ8" s="232"/>
      <c r="BA8" s="232"/>
      <c r="BB8" s="232"/>
      <c r="BC8" s="232"/>
      <c r="BD8" s="232"/>
      <c r="BE8" s="233"/>
      <c r="BF8" s="233"/>
      <c r="BG8" s="233"/>
      <c r="BH8" s="233"/>
      <c r="BI8" s="233"/>
      <c r="BJ8" s="233"/>
      <c r="BK8" s="233"/>
      <c r="BL8" s="233"/>
      <c r="BM8" s="233"/>
      <c r="BN8" s="233"/>
      <c r="BO8" s="233"/>
      <c r="BP8" s="233"/>
      <c r="BQ8" s="238">
        <v>2</v>
      </c>
      <c r="BR8" s="239"/>
      <c r="BS8" s="994" t="s">
        <v>572</v>
      </c>
      <c r="BT8" s="995"/>
      <c r="BU8" s="995"/>
      <c r="BV8" s="995"/>
      <c r="BW8" s="995"/>
      <c r="BX8" s="995"/>
      <c r="BY8" s="995"/>
      <c r="BZ8" s="995"/>
      <c r="CA8" s="995"/>
      <c r="CB8" s="995"/>
      <c r="CC8" s="995"/>
      <c r="CD8" s="995"/>
      <c r="CE8" s="995"/>
      <c r="CF8" s="995"/>
      <c r="CG8" s="1016"/>
      <c r="CH8" s="991">
        <v>0</v>
      </c>
      <c r="CI8" s="992"/>
      <c r="CJ8" s="992"/>
      <c r="CK8" s="992"/>
      <c r="CL8" s="993"/>
      <c r="CM8" s="991">
        <v>36</v>
      </c>
      <c r="CN8" s="992"/>
      <c r="CO8" s="992"/>
      <c r="CP8" s="992"/>
      <c r="CQ8" s="993"/>
      <c r="CR8" s="991">
        <v>3</v>
      </c>
      <c r="CS8" s="992"/>
      <c r="CT8" s="992"/>
      <c r="CU8" s="992"/>
      <c r="CV8" s="993"/>
      <c r="CW8" s="991">
        <v>83</v>
      </c>
      <c r="CX8" s="992"/>
      <c r="CY8" s="992"/>
      <c r="CZ8" s="992"/>
      <c r="DA8" s="993"/>
      <c r="DB8" s="1091" t="s">
        <v>591</v>
      </c>
      <c r="DC8" s="992"/>
      <c r="DD8" s="992"/>
      <c r="DE8" s="992"/>
      <c r="DF8" s="993"/>
      <c r="DG8" s="1091" t="s">
        <v>591</v>
      </c>
      <c r="DH8" s="992"/>
      <c r="DI8" s="992"/>
      <c r="DJ8" s="992"/>
      <c r="DK8" s="993"/>
      <c r="DL8" s="1091" t="s">
        <v>591</v>
      </c>
      <c r="DM8" s="992"/>
      <c r="DN8" s="992"/>
      <c r="DO8" s="992"/>
      <c r="DP8" s="993"/>
      <c r="DQ8" s="1091" t="s">
        <v>591</v>
      </c>
      <c r="DR8" s="992"/>
      <c r="DS8" s="992"/>
      <c r="DT8" s="992"/>
      <c r="DU8" s="993"/>
      <c r="DV8" s="994"/>
      <c r="DW8" s="995"/>
      <c r="DX8" s="995"/>
      <c r="DY8" s="995"/>
      <c r="DZ8" s="996"/>
      <c r="EA8" s="234"/>
    </row>
    <row r="9" spans="1:131" s="235" customFormat="1" ht="26.25" customHeight="1" x14ac:dyDescent="0.2">
      <c r="A9" s="238">
        <v>3</v>
      </c>
      <c r="B9" s="1032" t="s">
        <v>376</v>
      </c>
      <c r="C9" s="1033"/>
      <c r="D9" s="1033"/>
      <c r="E9" s="1033"/>
      <c r="F9" s="1033"/>
      <c r="G9" s="1033"/>
      <c r="H9" s="1033"/>
      <c r="I9" s="1033"/>
      <c r="J9" s="1033"/>
      <c r="K9" s="1033"/>
      <c r="L9" s="1033"/>
      <c r="M9" s="1033"/>
      <c r="N9" s="1033"/>
      <c r="O9" s="1033"/>
      <c r="P9" s="1034"/>
      <c r="Q9" s="1040">
        <v>65</v>
      </c>
      <c r="R9" s="1041"/>
      <c r="S9" s="1041"/>
      <c r="T9" s="1041"/>
      <c r="U9" s="1041"/>
      <c r="V9" s="1041">
        <v>65</v>
      </c>
      <c r="W9" s="1041"/>
      <c r="X9" s="1041"/>
      <c r="Y9" s="1041"/>
      <c r="Z9" s="1041"/>
      <c r="AA9" s="1041">
        <v>0</v>
      </c>
      <c r="AB9" s="1041"/>
      <c r="AC9" s="1041"/>
      <c r="AD9" s="1041"/>
      <c r="AE9" s="1042"/>
      <c r="AF9" s="1037" t="s">
        <v>122</v>
      </c>
      <c r="AG9" s="1038"/>
      <c r="AH9" s="1038"/>
      <c r="AI9" s="1038"/>
      <c r="AJ9" s="1039"/>
      <c r="AK9" s="1087">
        <v>17</v>
      </c>
      <c r="AL9" s="1088"/>
      <c r="AM9" s="1088"/>
      <c r="AN9" s="1088"/>
      <c r="AO9" s="1088"/>
      <c r="AP9" s="1099" t="s">
        <v>556</v>
      </c>
      <c r="AQ9" s="1088"/>
      <c r="AR9" s="1088"/>
      <c r="AS9" s="1088"/>
      <c r="AT9" s="1088"/>
      <c r="AU9" s="1089"/>
      <c r="AV9" s="1089"/>
      <c r="AW9" s="1089"/>
      <c r="AX9" s="1089"/>
      <c r="AY9" s="1090"/>
      <c r="AZ9" s="232"/>
      <c r="BA9" s="232"/>
      <c r="BB9" s="232"/>
      <c r="BC9" s="232"/>
      <c r="BD9" s="232"/>
      <c r="BE9" s="233"/>
      <c r="BF9" s="233"/>
      <c r="BG9" s="233"/>
      <c r="BH9" s="233"/>
      <c r="BI9" s="233"/>
      <c r="BJ9" s="233"/>
      <c r="BK9" s="233"/>
      <c r="BL9" s="233"/>
      <c r="BM9" s="233"/>
      <c r="BN9" s="233"/>
      <c r="BO9" s="233"/>
      <c r="BP9" s="233"/>
      <c r="BQ9" s="238">
        <v>3</v>
      </c>
      <c r="BR9" s="239"/>
      <c r="BS9" s="994" t="s">
        <v>573</v>
      </c>
      <c r="BT9" s="995"/>
      <c r="BU9" s="995"/>
      <c r="BV9" s="995"/>
      <c r="BW9" s="995"/>
      <c r="BX9" s="995"/>
      <c r="BY9" s="995"/>
      <c r="BZ9" s="995"/>
      <c r="CA9" s="995"/>
      <c r="CB9" s="995"/>
      <c r="CC9" s="995"/>
      <c r="CD9" s="995"/>
      <c r="CE9" s="995"/>
      <c r="CF9" s="995"/>
      <c r="CG9" s="1016"/>
      <c r="CH9" s="991">
        <v>110</v>
      </c>
      <c r="CI9" s="992"/>
      <c r="CJ9" s="992"/>
      <c r="CK9" s="992"/>
      <c r="CL9" s="993"/>
      <c r="CM9" s="991">
        <v>890</v>
      </c>
      <c r="CN9" s="992"/>
      <c r="CO9" s="992"/>
      <c r="CP9" s="992"/>
      <c r="CQ9" s="993"/>
      <c r="CR9" s="991">
        <v>53</v>
      </c>
      <c r="CS9" s="992"/>
      <c r="CT9" s="992"/>
      <c r="CU9" s="992"/>
      <c r="CV9" s="993"/>
      <c r="CW9" s="1091" t="s">
        <v>585</v>
      </c>
      <c r="CX9" s="992"/>
      <c r="CY9" s="992"/>
      <c r="CZ9" s="992"/>
      <c r="DA9" s="993"/>
      <c r="DB9" s="1091" t="s">
        <v>585</v>
      </c>
      <c r="DC9" s="992"/>
      <c r="DD9" s="992"/>
      <c r="DE9" s="992"/>
      <c r="DF9" s="993"/>
      <c r="DG9" s="1091" t="s">
        <v>585</v>
      </c>
      <c r="DH9" s="992"/>
      <c r="DI9" s="992"/>
      <c r="DJ9" s="992"/>
      <c r="DK9" s="993"/>
      <c r="DL9" s="1091" t="s">
        <v>585</v>
      </c>
      <c r="DM9" s="992"/>
      <c r="DN9" s="992"/>
      <c r="DO9" s="992"/>
      <c r="DP9" s="993"/>
      <c r="DQ9" s="1091" t="s">
        <v>585</v>
      </c>
      <c r="DR9" s="992"/>
      <c r="DS9" s="992"/>
      <c r="DT9" s="992"/>
      <c r="DU9" s="993"/>
      <c r="DV9" s="994"/>
      <c r="DW9" s="995"/>
      <c r="DX9" s="995"/>
      <c r="DY9" s="995"/>
      <c r="DZ9" s="996"/>
      <c r="EA9" s="234"/>
    </row>
    <row r="10" spans="1:131" s="235" customFormat="1" ht="26.25" customHeight="1" x14ac:dyDescent="0.2">
      <c r="A10" s="238">
        <v>4</v>
      </c>
      <c r="B10" s="1032" t="s">
        <v>377</v>
      </c>
      <c r="C10" s="1033"/>
      <c r="D10" s="1033"/>
      <c r="E10" s="1033"/>
      <c r="F10" s="1033"/>
      <c r="G10" s="1033"/>
      <c r="H10" s="1033"/>
      <c r="I10" s="1033"/>
      <c r="J10" s="1033"/>
      <c r="K10" s="1033"/>
      <c r="L10" s="1033"/>
      <c r="M10" s="1033"/>
      <c r="N10" s="1033"/>
      <c r="O10" s="1033"/>
      <c r="P10" s="1034"/>
      <c r="Q10" s="1040">
        <v>1907</v>
      </c>
      <c r="R10" s="1041"/>
      <c r="S10" s="1041"/>
      <c r="T10" s="1041"/>
      <c r="U10" s="1041"/>
      <c r="V10" s="1041">
        <v>1907</v>
      </c>
      <c r="W10" s="1041"/>
      <c r="X10" s="1041"/>
      <c r="Y10" s="1041"/>
      <c r="Z10" s="1041"/>
      <c r="AA10" s="1041">
        <v>0</v>
      </c>
      <c r="AB10" s="1041"/>
      <c r="AC10" s="1041"/>
      <c r="AD10" s="1041"/>
      <c r="AE10" s="1042"/>
      <c r="AF10" s="1037" t="s">
        <v>122</v>
      </c>
      <c r="AG10" s="1038"/>
      <c r="AH10" s="1038"/>
      <c r="AI10" s="1038"/>
      <c r="AJ10" s="1039"/>
      <c r="AK10" s="1092" t="s">
        <v>556</v>
      </c>
      <c r="AL10" s="1088"/>
      <c r="AM10" s="1088"/>
      <c r="AN10" s="1088"/>
      <c r="AO10" s="1088"/>
      <c r="AP10" s="1088">
        <v>6832</v>
      </c>
      <c r="AQ10" s="1088"/>
      <c r="AR10" s="1088"/>
      <c r="AS10" s="1088"/>
      <c r="AT10" s="1088"/>
      <c r="AU10" s="1089"/>
      <c r="AV10" s="1089"/>
      <c r="AW10" s="1089"/>
      <c r="AX10" s="1089"/>
      <c r="AY10" s="1090"/>
      <c r="AZ10" s="232"/>
      <c r="BA10" s="232"/>
      <c r="BB10" s="232"/>
      <c r="BC10" s="232"/>
      <c r="BD10" s="232"/>
      <c r="BE10" s="233"/>
      <c r="BF10" s="233"/>
      <c r="BG10" s="233"/>
      <c r="BH10" s="233"/>
      <c r="BI10" s="233"/>
      <c r="BJ10" s="233"/>
      <c r="BK10" s="233"/>
      <c r="BL10" s="233"/>
      <c r="BM10" s="233"/>
      <c r="BN10" s="233"/>
      <c r="BO10" s="233"/>
      <c r="BP10" s="233"/>
      <c r="BQ10" s="238">
        <v>4</v>
      </c>
      <c r="BR10" s="239"/>
      <c r="BS10" s="994" t="s">
        <v>574</v>
      </c>
      <c r="BT10" s="995"/>
      <c r="BU10" s="995"/>
      <c r="BV10" s="995"/>
      <c r="BW10" s="995"/>
      <c r="BX10" s="995"/>
      <c r="BY10" s="995"/>
      <c r="BZ10" s="995"/>
      <c r="CA10" s="995"/>
      <c r="CB10" s="995"/>
      <c r="CC10" s="995"/>
      <c r="CD10" s="995"/>
      <c r="CE10" s="995"/>
      <c r="CF10" s="995"/>
      <c r="CG10" s="1016"/>
      <c r="CH10" s="991">
        <v>-1</v>
      </c>
      <c r="CI10" s="992"/>
      <c r="CJ10" s="992"/>
      <c r="CK10" s="992"/>
      <c r="CL10" s="993"/>
      <c r="CM10" s="991">
        <v>123</v>
      </c>
      <c r="CN10" s="992"/>
      <c r="CO10" s="992"/>
      <c r="CP10" s="992"/>
      <c r="CQ10" s="993"/>
      <c r="CR10" s="991">
        <v>52</v>
      </c>
      <c r="CS10" s="992"/>
      <c r="CT10" s="992"/>
      <c r="CU10" s="992"/>
      <c r="CV10" s="993"/>
      <c r="CW10" s="991">
        <v>248</v>
      </c>
      <c r="CX10" s="992"/>
      <c r="CY10" s="992"/>
      <c r="CZ10" s="992"/>
      <c r="DA10" s="993"/>
      <c r="DB10" s="1091" t="s">
        <v>591</v>
      </c>
      <c r="DC10" s="992"/>
      <c r="DD10" s="992"/>
      <c r="DE10" s="992"/>
      <c r="DF10" s="993"/>
      <c r="DG10" s="1091" t="s">
        <v>591</v>
      </c>
      <c r="DH10" s="992"/>
      <c r="DI10" s="992"/>
      <c r="DJ10" s="992"/>
      <c r="DK10" s="993"/>
      <c r="DL10" s="1091" t="s">
        <v>591</v>
      </c>
      <c r="DM10" s="992"/>
      <c r="DN10" s="992"/>
      <c r="DO10" s="992"/>
      <c r="DP10" s="993"/>
      <c r="DQ10" s="1091" t="s">
        <v>591</v>
      </c>
      <c r="DR10" s="992"/>
      <c r="DS10" s="992"/>
      <c r="DT10" s="992"/>
      <c r="DU10" s="993"/>
      <c r="DV10" s="994"/>
      <c r="DW10" s="995"/>
      <c r="DX10" s="995"/>
      <c r="DY10" s="995"/>
      <c r="DZ10" s="996"/>
      <c r="EA10" s="234"/>
    </row>
    <row r="11" spans="1:131" s="235" customFormat="1" ht="26.25" customHeight="1" x14ac:dyDescent="0.2">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7"/>
      <c r="AL11" s="1088"/>
      <c r="AM11" s="1088"/>
      <c r="AN11" s="1088"/>
      <c r="AO11" s="1088"/>
      <c r="AP11" s="1088"/>
      <c r="AQ11" s="1088"/>
      <c r="AR11" s="1088"/>
      <c r="AS11" s="1088"/>
      <c r="AT11" s="1088"/>
      <c r="AU11" s="1089"/>
      <c r="AV11" s="1089"/>
      <c r="AW11" s="1089"/>
      <c r="AX11" s="1089"/>
      <c r="AY11" s="1090"/>
      <c r="AZ11" s="232"/>
      <c r="BA11" s="232"/>
      <c r="BB11" s="232"/>
      <c r="BC11" s="232"/>
      <c r="BD11" s="232"/>
      <c r="BE11" s="233"/>
      <c r="BF11" s="233"/>
      <c r="BG11" s="233"/>
      <c r="BH11" s="233"/>
      <c r="BI11" s="233"/>
      <c r="BJ11" s="233"/>
      <c r="BK11" s="233"/>
      <c r="BL11" s="233"/>
      <c r="BM11" s="233"/>
      <c r="BN11" s="233"/>
      <c r="BO11" s="233"/>
      <c r="BP11" s="233"/>
      <c r="BQ11" s="238">
        <v>5</v>
      </c>
      <c r="BR11" s="239"/>
      <c r="BS11" s="994" t="s">
        <v>575</v>
      </c>
      <c r="BT11" s="995"/>
      <c r="BU11" s="995"/>
      <c r="BV11" s="995"/>
      <c r="BW11" s="995"/>
      <c r="BX11" s="995"/>
      <c r="BY11" s="995"/>
      <c r="BZ11" s="995"/>
      <c r="CA11" s="995"/>
      <c r="CB11" s="995"/>
      <c r="CC11" s="995"/>
      <c r="CD11" s="995"/>
      <c r="CE11" s="995"/>
      <c r="CF11" s="995"/>
      <c r="CG11" s="1016"/>
      <c r="CH11" s="991">
        <v>22</v>
      </c>
      <c r="CI11" s="992"/>
      <c r="CJ11" s="992"/>
      <c r="CK11" s="992"/>
      <c r="CL11" s="993"/>
      <c r="CM11" s="991">
        <v>246</v>
      </c>
      <c r="CN11" s="992"/>
      <c r="CO11" s="992"/>
      <c r="CP11" s="992"/>
      <c r="CQ11" s="993"/>
      <c r="CR11" s="991">
        <v>52</v>
      </c>
      <c r="CS11" s="992"/>
      <c r="CT11" s="992"/>
      <c r="CU11" s="992"/>
      <c r="CV11" s="993"/>
      <c r="CW11" s="1091" t="s">
        <v>592</v>
      </c>
      <c r="CX11" s="992"/>
      <c r="CY11" s="992"/>
      <c r="CZ11" s="992"/>
      <c r="DA11" s="993"/>
      <c r="DB11" s="1091" t="s">
        <v>592</v>
      </c>
      <c r="DC11" s="992"/>
      <c r="DD11" s="992"/>
      <c r="DE11" s="992"/>
      <c r="DF11" s="993"/>
      <c r="DG11" s="1091" t="s">
        <v>592</v>
      </c>
      <c r="DH11" s="992"/>
      <c r="DI11" s="992"/>
      <c r="DJ11" s="992"/>
      <c r="DK11" s="993"/>
      <c r="DL11" s="1091" t="s">
        <v>592</v>
      </c>
      <c r="DM11" s="992"/>
      <c r="DN11" s="992"/>
      <c r="DO11" s="992"/>
      <c r="DP11" s="993"/>
      <c r="DQ11" s="1091" t="s">
        <v>592</v>
      </c>
      <c r="DR11" s="992"/>
      <c r="DS11" s="992"/>
      <c r="DT11" s="992"/>
      <c r="DU11" s="993"/>
      <c r="DV11" s="994"/>
      <c r="DW11" s="995"/>
      <c r="DX11" s="995"/>
      <c r="DY11" s="995"/>
      <c r="DZ11" s="996"/>
      <c r="EA11" s="234"/>
    </row>
    <row r="12" spans="1:131" s="235" customFormat="1" ht="26.25" customHeight="1" x14ac:dyDescent="0.2">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7"/>
      <c r="AL12" s="1088"/>
      <c r="AM12" s="1088"/>
      <c r="AN12" s="1088"/>
      <c r="AO12" s="1088"/>
      <c r="AP12" s="1088"/>
      <c r="AQ12" s="1088"/>
      <c r="AR12" s="1088"/>
      <c r="AS12" s="1088"/>
      <c r="AT12" s="1088"/>
      <c r="AU12" s="1089"/>
      <c r="AV12" s="1089"/>
      <c r="AW12" s="1089"/>
      <c r="AX12" s="1089"/>
      <c r="AY12" s="1090"/>
      <c r="AZ12" s="232"/>
      <c r="BA12" s="232"/>
      <c r="BB12" s="232"/>
      <c r="BC12" s="232"/>
      <c r="BD12" s="232"/>
      <c r="BE12" s="233"/>
      <c r="BF12" s="233"/>
      <c r="BG12" s="233"/>
      <c r="BH12" s="233"/>
      <c r="BI12" s="233"/>
      <c r="BJ12" s="233"/>
      <c r="BK12" s="233"/>
      <c r="BL12" s="233"/>
      <c r="BM12" s="233"/>
      <c r="BN12" s="233"/>
      <c r="BO12" s="233"/>
      <c r="BP12" s="233"/>
      <c r="BQ12" s="238">
        <v>6</v>
      </c>
      <c r="BR12" s="239"/>
      <c r="BS12" s="994" t="s">
        <v>576</v>
      </c>
      <c r="BT12" s="995"/>
      <c r="BU12" s="995"/>
      <c r="BV12" s="995"/>
      <c r="BW12" s="995"/>
      <c r="BX12" s="995"/>
      <c r="BY12" s="995"/>
      <c r="BZ12" s="995"/>
      <c r="CA12" s="995"/>
      <c r="CB12" s="995"/>
      <c r="CC12" s="995"/>
      <c r="CD12" s="995"/>
      <c r="CE12" s="995"/>
      <c r="CF12" s="995"/>
      <c r="CG12" s="1016"/>
      <c r="CH12" s="991">
        <v>-3</v>
      </c>
      <c r="CI12" s="992"/>
      <c r="CJ12" s="992"/>
      <c r="CK12" s="992"/>
      <c r="CL12" s="993"/>
      <c r="CM12" s="991">
        <v>134</v>
      </c>
      <c r="CN12" s="992"/>
      <c r="CO12" s="992"/>
      <c r="CP12" s="992"/>
      <c r="CQ12" s="993"/>
      <c r="CR12" s="991">
        <v>24</v>
      </c>
      <c r="CS12" s="992"/>
      <c r="CT12" s="992"/>
      <c r="CU12" s="992"/>
      <c r="CV12" s="993"/>
      <c r="CW12" s="991">
        <v>20</v>
      </c>
      <c r="CX12" s="992"/>
      <c r="CY12" s="992"/>
      <c r="CZ12" s="992"/>
      <c r="DA12" s="993"/>
      <c r="DB12" s="1091" t="s">
        <v>593</v>
      </c>
      <c r="DC12" s="992"/>
      <c r="DD12" s="992"/>
      <c r="DE12" s="992"/>
      <c r="DF12" s="993"/>
      <c r="DG12" s="1091" t="s">
        <v>593</v>
      </c>
      <c r="DH12" s="992"/>
      <c r="DI12" s="992"/>
      <c r="DJ12" s="992"/>
      <c r="DK12" s="993"/>
      <c r="DL12" s="1091" t="s">
        <v>593</v>
      </c>
      <c r="DM12" s="992"/>
      <c r="DN12" s="992"/>
      <c r="DO12" s="992"/>
      <c r="DP12" s="993"/>
      <c r="DQ12" s="1091" t="s">
        <v>593</v>
      </c>
      <c r="DR12" s="992"/>
      <c r="DS12" s="992"/>
      <c r="DT12" s="992"/>
      <c r="DU12" s="993"/>
      <c r="DV12" s="994"/>
      <c r="DW12" s="995"/>
      <c r="DX12" s="995"/>
      <c r="DY12" s="995"/>
      <c r="DZ12" s="996"/>
      <c r="EA12" s="234"/>
    </row>
    <row r="13" spans="1:131" s="235" customFormat="1" ht="26.25" customHeight="1" x14ac:dyDescent="0.2">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7"/>
      <c r="AL13" s="1088"/>
      <c r="AM13" s="1088"/>
      <c r="AN13" s="1088"/>
      <c r="AO13" s="1088"/>
      <c r="AP13" s="1088"/>
      <c r="AQ13" s="1088"/>
      <c r="AR13" s="1088"/>
      <c r="AS13" s="1088"/>
      <c r="AT13" s="1088"/>
      <c r="AU13" s="1089"/>
      <c r="AV13" s="1089"/>
      <c r="AW13" s="1089"/>
      <c r="AX13" s="1089"/>
      <c r="AY13" s="1090"/>
      <c r="AZ13" s="232"/>
      <c r="BA13" s="232"/>
      <c r="BB13" s="232"/>
      <c r="BC13" s="232"/>
      <c r="BD13" s="232"/>
      <c r="BE13" s="233"/>
      <c r="BF13" s="233"/>
      <c r="BG13" s="233"/>
      <c r="BH13" s="233"/>
      <c r="BI13" s="233"/>
      <c r="BJ13" s="233"/>
      <c r="BK13" s="233"/>
      <c r="BL13" s="233"/>
      <c r="BM13" s="233"/>
      <c r="BN13" s="233"/>
      <c r="BO13" s="233"/>
      <c r="BP13" s="233"/>
      <c r="BQ13" s="238">
        <v>7</v>
      </c>
      <c r="BR13" s="239"/>
      <c r="BS13" s="994" t="s">
        <v>577</v>
      </c>
      <c r="BT13" s="995"/>
      <c r="BU13" s="995"/>
      <c r="BV13" s="995"/>
      <c r="BW13" s="995"/>
      <c r="BX13" s="995"/>
      <c r="BY13" s="995"/>
      <c r="BZ13" s="995"/>
      <c r="CA13" s="995"/>
      <c r="CB13" s="995"/>
      <c r="CC13" s="995"/>
      <c r="CD13" s="995"/>
      <c r="CE13" s="995"/>
      <c r="CF13" s="995"/>
      <c r="CG13" s="1016"/>
      <c r="CH13" s="991">
        <v>-6</v>
      </c>
      <c r="CI13" s="992"/>
      <c r="CJ13" s="992"/>
      <c r="CK13" s="992"/>
      <c r="CL13" s="993"/>
      <c r="CM13" s="991">
        <v>53</v>
      </c>
      <c r="CN13" s="992"/>
      <c r="CO13" s="992"/>
      <c r="CP13" s="992"/>
      <c r="CQ13" s="993"/>
      <c r="CR13" s="991">
        <v>22</v>
      </c>
      <c r="CS13" s="992"/>
      <c r="CT13" s="992"/>
      <c r="CU13" s="992"/>
      <c r="CV13" s="993"/>
      <c r="CW13" s="991">
        <v>37</v>
      </c>
      <c r="CX13" s="992"/>
      <c r="CY13" s="992"/>
      <c r="CZ13" s="992"/>
      <c r="DA13" s="993"/>
      <c r="DB13" s="1091" t="s">
        <v>592</v>
      </c>
      <c r="DC13" s="992"/>
      <c r="DD13" s="992"/>
      <c r="DE13" s="992"/>
      <c r="DF13" s="993"/>
      <c r="DG13" s="991" t="s">
        <v>585</v>
      </c>
      <c r="DH13" s="992"/>
      <c r="DI13" s="992"/>
      <c r="DJ13" s="992"/>
      <c r="DK13" s="993"/>
      <c r="DL13" s="991" t="s">
        <v>585</v>
      </c>
      <c r="DM13" s="992"/>
      <c r="DN13" s="992"/>
      <c r="DO13" s="992"/>
      <c r="DP13" s="993"/>
      <c r="DQ13" s="991" t="s">
        <v>585</v>
      </c>
      <c r="DR13" s="992"/>
      <c r="DS13" s="992"/>
      <c r="DT13" s="992"/>
      <c r="DU13" s="993"/>
      <c r="DV13" s="994"/>
      <c r="DW13" s="995"/>
      <c r="DX13" s="995"/>
      <c r="DY13" s="995"/>
      <c r="DZ13" s="996"/>
      <c r="EA13" s="234"/>
    </row>
    <row r="14" spans="1:131" s="235" customFormat="1" ht="26.25" customHeight="1" x14ac:dyDescent="0.2">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7"/>
      <c r="AL14" s="1088"/>
      <c r="AM14" s="1088"/>
      <c r="AN14" s="1088"/>
      <c r="AO14" s="1088"/>
      <c r="AP14" s="1088"/>
      <c r="AQ14" s="1088"/>
      <c r="AR14" s="1088"/>
      <c r="AS14" s="1088"/>
      <c r="AT14" s="1088"/>
      <c r="AU14" s="1089"/>
      <c r="AV14" s="1089"/>
      <c r="AW14" s="1089"/>
      <c r="AX14" s="1089"/>
      <c r="AY14" s="1090"/>
      <c r="AZ14" s="232"/>
      <c r="BA14" s="232"/>
      <c r="BB14" s="232"/>
      <c r="BC14" s="232"/>
      <c r="BD14" s="232"/>
      <c r="BE14" s="233"/>
      <c r="BF14" s="233"/>
      <c r="BG14" s="233"/>
      <c r="BH14" s="233"/>
      <c r="BI14" s="233"/>
      <c r="BJ14" s="233"/>
      <c r="BK14" s="233"/>
      <c r="BL14" s="233"/>
      <c r="BM14" s="233"/>
      <c r="BN14" s="233"/>
      <c r="BO14" s="233"/>
      <c r="BP14" s="233"/>
      <c r="BQ14" s="238">
        <v>8</v>
      </c>
      <c r="BR14" s="239"/>
      <c r="BS14" s="994" t="s">
        <v>578</v>
      </c>
      <c r="BT14" s="995"/>
      <c r="BU14" s="995"/>
      <c r="BV14" s="995"/>
      <c r="BW14" s="995"/>
      <c r="BX14" s="995"/>
      <c r="BY14" s="995"/>
      <c r="BZ14" s="995"/>
      <c r="CA14" s="995"/>
      <c r="CB14" s="995"/>
      <c r="CC14" s="995"/>
      <c r="CD14" s="995"/>
      <c r="CE14" s="995"/>
      <c r="CF14" s="995"/>
      <c r="CG14" s="1016"/>
      <c r="CH14" s="991">
        <v>13</v>
      </c>
      <c r="CI14" s="992"/>
      <c r="CJ14" s="992"/>
      <c r="CK14" s="992"/>
      <c r="CL14" s="993"/>
      <c r="CM14" s="991">
        <v>194</v>
      </c>
      <c r="CN14" s="992"/>
      <c r="CO14" s="992"/>
      <c r="CP14" s="992"/>
      <c r="CQ14" s="993"/>
      <c r="CR14" s="991">
        <v>30</v>
      </c>
      <c r="CS14" s="992"/>
      <c r="CT14" s="992"/>
      <c r="CU14" s="992"/>
      <c r="CV14" s="993"/>
      <c r="CW14" s="1091" t="s">
        <v>592</v>
      </c>
      <c r="CX14" s="992"/>
      <c r="CY14" s="992"/>
      <c r="CZ14" s="992"/>
      <c r="DA14" s="993"/>
      <c r="DB14" s="1091" t="s">
        <v>592</v>
      </c>
      <c r="DC14" s="992"/>
      <c r="DD14" s="992"/>
      <c r="DE14" s="992"/>
      <c r="DF14" s="993"/>
      <c r="DG14" s="1091" t="s">
        <v>592</v>
      </c>
      <c r="DH14" s="992"/>
      <c r="DI14" s="992"/>
      <c r="DJ14" s="992"/>
      <c r="DK14" s="993"/>
      <c r="DL14" s="1091" t="s">
        <v>592</v>
      </c>
      <c r="DM14" s="992"/>
      <c r="DN14" s="992"/>
      <c r="DO14" s="992"/>
      <c r="DP14" s="993"/>
      <c r="DQ14" s="1091" t="s">
        <v>592</v>
      </c>
      <c r="DR14" s="992"/>
      <c r="DS14" s="992"/>
      <c r="DT14" s="992"/>
      <c r="DU14" s="993"/>
      <c r="DV14" s="994"/>
      <c r="DW14" s="995"/>
      <c r="DX14" s="995"/>
      <c r="DY14" s="995"/>
      <c r="DZ14" s="996"/>
      <c r="EA14" s="234"/>
    </row>
    <row r="15" spans="1:131" s="235" customFormat="1" ht="26.25" customHeight="1" x14ac:dyDescent="0.2">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7"/>
      <c r="AL15" s="1088"/>
      <c r="AM15" s="1088"/>
      <c r="AN15" s="1088"/>
      <c r="AO15" s="1088"/>
      <c r="AP15" s="1088"/>
      <c r="AQ15" s="1088"/>
      <c r="AR15" s="1088"/>
      <c r="AS15" s="1088"/>
      <c r="AT15" s="1088"/>
      <c r="AU15" s="1089"/>
      <c r="AV15" s="1089"/>
      <c r="AW15" s="1089"/>
      <c r="AX15" s="1089"/>
      <c r="AY15" s="1090"/>
      <c r="AZ15" s="232"/>
      <c r="BA15" s="232"/>
      <c r="BB15" s="232"/>
      <c r="BC15" s="232"/>
      <c r="BD15" s="232"/>
      <c r="BE15" s="233"/>
      <c r="BF15" s="233"/>
      <c r="BG15" s="233"/>
      <c r="BH15" s="233"/>
      <c r="BI15" s="233"/>
      <c r="BJ15" s="233"/>
      <c r="BK15" s="233"/>
      <c r="BL15" s="233"/>
      <c r="BM15" s="233"/>
      <c r="BN15" s="233"/>
      <c r="BO15" s="233"/>
      <c r="BP15" s="233"/>
      <c r="BQ15" s="238">
        <v>9</v>
      </c>
      <c r="BR15" s="239"/>
      <c r="BS15" s="994" t="s">
        <v>579</v>
      </c>
      <c r="BT15" s="995"/>
      <c r="BU15" s="995"/>
      <c r="BV15" s="995"/>
      <c r="BW15" s="995"/>
      <c r="BX15" s="995"/>
      <c r="BY15" s="995"/>
      <c r="BZ15" s="995"/>
      <c r="CA15" s="995"/>
      <c r="CB15" s="995"/>
      <c r="CC15" s="995"/>
      <c r="CD15" s="995"/>
      <c r="CE15" s="995"/>
      <c r="CF15" s="995"/>
      <c r="CG15" s="1016"/>
      <c r="CH15" s="991">
        <v>-1</v>
      </c>
      <c r="CI15" s="992"/>
      <c r="CJ15" s="992"/>
      <c r="CK15" s="992"/>
      <c r="CL15" s="993"/>
      <c r="CM15" s="991">
        <v>14</v>
      </c>
      <c r="CN15" s="992"/>
      <c r="CO15" s="992"/>
      <c r="CP15" s="992"/>
      <c r="CQ15" s="993"/>
      <c r="CR15" s="991">
        <v>1</v>
      </c>
      <c r="CS15" s="992"/>
      <c r="CT15" s="992"/>
      <c r="CU15" s="992"/>
      <c r="CV15" s="993"/>
      <c r="CW15" s="1091" t="s">
        <v>585</v>
      </c>
      <c r="CX15" s="992"/>
      <c r="CY15" s="992"/>
      <c r="CZ15" s="992"/>
      <c r="DA15" s="993"/>
      <c r="DB15" s="1091" t="s">
        <v>585</v>
      </c>
      <c r="DC15" s="992"/>
      <c r="DD15" s="992"/>
      <c r="DE15" s="992"/>
      <c r="DF15" s="993"/>
      <c r="DG15" s="1091" t="s">
        <v>585</v>
      </c>
      <c r="DH15" s="992"/>
      <c r="DI15" s="992"/>
      <c r="DJ15" s="992"/>
      <c r="DK15" s="993"/>
      <c r="DL15" s="1091" t="s">
        <v>585</v>
      </c>
      <c r="DM15" s="992"/>
      <c r="DN15" s="992"/>
      <c r="DO15" s="992"/>
      <c r="DP15" s="993"/>
      <c r="DQ15" s="1091" t="s">
        <v>585</v>
      </c>
      <c r="DR15" s="992"/>
      <c r="DS15" s="992"/>
      <c r="DT15" s="992"/>
      <c r="DU15" s="993"/>
      <c r="DV15" s="994"/>
      <c r="DW15" s="995"/>
      <c r="DX15" s="995"/>
      <c r="DY15" s="995"/>
      <c r="DZ15" s="996"/>
      <c r="EA15" s="234"/>
    </row>
    <row r="16" spans="1:131" s="235" customFormat="1" ht="26.25" customHeight="1" x14ac:dyDescent="0.2">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7"/>
      <c r="AL16" s="1088"/>
      <c r="AM16" s="1088"/>
      <c r="AN16" s="1088"/>
      <c r="AO16" s="1088"/>
      <c r="AP16" s="1088"/>
      <c r="AQ16" s="1088"/>
      <c r="AR16" s="1088"/>
      <c r="AS16" s="1088"/>
      <c r="AT16" s="1088"/>
      <c r="AU16" s="1089"/>
      <c r="AV16" s="1089"/>
      <c r="AW16" s="1089"/>
      <c r="AX16" s="1089"/>
      <c r="AY16" s="1090"/>
      <c r="AZ16" s="232"/>
      <c r="BA16" s="232"/>
      <c r="BB16" s="232"/>
      <c r="BC16" s="232"/>
      <c r="BD16" s="232"/>
      <c r="BE16" s="233"/>
      <c r="BF16" s="233"/>
      <c r="BG16" s="233"/>
      <c r="BH16" s="233"/>
      <c r="BI16" s="233"/>
      <c r="BJ16" s="233"/>
      <c r="BK16" s="233"/>
      <c r="BL16" s="233"/>
      <c r="BM16" s="233"/>
      <c r="BN16" s="233"/>
      <c r="BO16" s="233"/>
      <c r="BP16" s="233"/>
      <c r="BQ16" s="238">
        <v>10</v>
      </c>
      <c r="BR16" s="239"/>
      <c r="BS16" s="994" t="s">
        <v>580</v>
      </c>
      <c r="BT16" s="995"/>
      <c r="BU16" s="995"/>
      <c r="BV16" s="995"/>
      <c r="BW16" s="995"/>
      <c r="BX16" s="995"/>
      <c r="BY16" s="995"/>
      <c r="BZ16" s="995"/>
      <c r="CA16" s="995"/>
      <c r="CB16" s="995"/>
      <c r="CC16" s="995"/>
      <c r="CD16" s="995"/>
      <c r="CE16" s="995"/>
      <c r="CF16" s="995"/>
      <c r="CG16" s="1016"/>
      <c r="CH16" s="991">
        <v>542</v>
      </c>
      <c r="CI16" s="992"/>
      <c r="CJ16" s="992"/>
      <c r="CK16" s="992"/>
      <c r="CL16" s="993"/>
      <c r="CM16" s="991">
        <v>6771</v>
      </c>
      <c r="CN16" s="992"/>
      <c r="CO16" s="992"/>
      <c r="CP16" s="992"/>
      <c r="CQ16" s="993"/>
      <c r="CR16" s="991">
        <v>2654</v>
      </c>
      <c r="CS16" s="992"/>
      <c r="CT16" s="992"/>
      <c r="CU16" s="992"/>
      <c r="CV16" s="993"/>
      <c r="CW16" s="991">
        <v>12</v>
      </c>
      <c r="CX16" s="992"/>
      <c r="CY16" s="992"/>
      <c r="CZ16" s="992"/>
      <c r="DA16" s="993"/>
      <c r="DB16" s="991">
        <v>6832</v>
      </c>
      <c r="DC16" s="992"/>
      <c r="DD16" s="992"/>
      <c r="DE16" s="992"/>
      <c r="DF16" s="993"/>
      <c r="DG16" s="1091" t="s">
        <v>592</v>
      </c>
      <c r="DH16" s="992"/>
      <c r="DI16" s="992"/>
      <c r="DJ16" s="992"/>
      <c r="DK16" s="993"/>
      <c r="DL16" s="1091" t="s">
        <v>592</v>
      </c>
      <c r="DM16" s="992"/>
      <c r="DN16" s="992"/>
      <c r="DO16" s="992"/>
      <c r="DP16" s="993"/>
      <c r="DQ16" s="1091" t="s">
        <v>592</v>
      </c>
      <c r="DR16" s="992"/>
      <c r="DS16" s="992"/>
      <c r="DT16" s="992"/>
      <c r="DU16" s="993"/>
      <c r="DV16" s="994"/>
      <c r="DW16" s="995"/>
      <c r="DX16" s="995"/>
      <c r="DY16" s="995"/>
      <c r="DZ16" s="996"/>
      <c r="EA16" s="234"/>
    </row>
    <row r="17" spans="1:131" s="235" customFormat="1" ht="26.25" customHeight="1" x14ac:dyDescent="0.2">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7"/>
      <c r="AL17" s="1088"/>
      <c r="AM17" s="1088"/>
      <c r="AN17" s="1088"/>
      <c r="AO17" s="1088"/>
      <c r="AP17" s="1088"/>
      <c r="AQ17" s="1088"/>
      <c r="AR17" s="1088"/>
      <c r="AS17" s="1088"/>
      <c r="AT17" s="1088"/>
      <c r="AU17" s="1089"/>
      <c r="AV17" s="1089"/>
      <c r="AW17" s="1089"/>
      <c r="AX17" s="1089"/>
      <c r="AY17" s="1090"/>
      <c r="AZ17" s="232"/>
      <c r="BA17" s="232"/>
      <c r="BB17" s="232"/>
      <c r="BC17" s="232"/>
      <c r="BD17" s="232"/>
      <c r="BE17" s="233"/>
      <c r="BF17" s="233"/>
      <c r="BG17" s="233"/>
      <c r="BH17" s="233"/>
      <c r="BI17" s="233"/>
      <c r="BJ17" s="233"/>
      <c r="BK17" s="233"/>
      <c r="BL17" s="233"/>
      <c r="BM17" s="233"/>
      <c r="BN17" s="233"/>
      <c r="BO17" s="233"/>
      <c r="BP17" s="233"/>
      <c r="BQ17" s="238">
        <v>11</v>
      </c>
      <c r="BR17" s="239"/>
      <c r="BS17" s="994" t="s">
        <v>581</v>
      </c>
      <c r="BT17" s="995"/>
      <c r="BU17" s="995"/>
      <c r="BV17" s="995"/>
      <c r="BW17" s="995"/>
      <c r="BX17" s="995"/>
      <c r="BY17" s="995"/>
      <c r="BZ17" s="995"/>
      <c r="CA17" s="995"/>
      <c r="CB17" s="995"/>
      <c r="CC17" s="995"/>
      <c r="CD17" s="995"/>
      <c r="CE17" s="995"/>
      <c r="CF17" s="995"/>
      <c r="CG17" s="1016"/>
      <c r="CH17" s="991">
        <v>434</v>
      </c>
      <c r="CI17" s="992"/>
      <c r="CJ17" s="992"/>
      <c r="CK17" s="992"/>
      <c r="CL17" s="993"/>
      <c r="CM17" s="991">
        <v>5436</v>
      </c>
      <c r="CN17" s="992"/>
      <c r="CO17" s="992"/>
      <c r="CP17" s="992"/>
      <c r="CQ17" s="993"/>
      <c r="CR17" s="991">
        <v>1</v>
      </c>
      <c r="CS17" s="992"/>
      <c r="CT17" s="992"/>
      <c r="CU17" s="992"/>
      <c r="CV17" s="993"/>
      <c r="CW17" s="991">
        <v>44</v>
      </c>
      <c r="CX17" s="992"/>
      <c r="CY17" s="992"/>
      <c r="CZ17" s="992"/>
      <c r="DA17" s="993"/>
      <c r="DB17" s="1091" t="s">
        <v>592</v>
      </c>
      <c r="DC17" s="992"/>
      <c r="DD17" s="992"/>
      <c r="DE17" s="992"/>
      <c r="DF17" s="993"/>
      <c r="DG17" s="1091" t="s">
        <v>592</v>
      </c>
      <c r="DH17" s="992"/>
      <c r="DI17" s="992"/>
      <c r="DJ17" s="992"/>
      <c r="DK17" s="993"/>
      <c r="DL17" s="1091" t="s">
        <v>592</v>
      </c>
      <c r="DM17" s="992"/>
      <c r="DN17" s="992"/>
      <c r="DO17" s="992"/>
      <c r="DP17" s="993"/>
      <c r="DQ17" s="1091" t="s">
        <v>592</v>
      </c>
      <c r="DR17" s="992"/>
      <c r="DS17" s="992"/>
      <c r="DT17" s="992"/>
      <c r="DU17" s="993"/>
      <c r="DV17" s="994"/>
      <c r="DW17" s="995"/>
      <c r="DX17" s="995"/>
      <c r="DY17" s="995"/>
      <c r="DZ17" s="996"/>
      <c r="EA17" s="234"/>
    </row>
    <row r="18" spans="1:131" s="235" customFormat="1" ht="26.25" customHeight="1" x14ac:dyDescent="0.2">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7"/>
      <c r="AL18" s="1088"/>
      <c r="AM18" s="1088"/>
      <c r="AN18" s="1088"/>
      <c r="AO18" s="1088"/>
      <c r="AP18" s="1088"/>
      <c r="AQ18" s="1088"/>
      <c r="AR18" s="1088"/>
      <c r="AS18" s="1088"/>
      <c r="AT18" s="1088"/>
      <c r="AU18" s="1089"/>
      <c r="AV18" s="1089"/>
      <c r="AW18" s="1089"/>
      <c r="AX18" s="1089"/>
      <c r="AY18" s="1090"/>
      <c r="AZ18" s="232"/>
      <c r="BA18" s="232"/>
      <c r="BB18" s="232"/>
      <c r="BC18" s="232"/>
      <c r="BD18" s="232"/>
      <c r="BE18" s="233"/>
      <c r="BF18" s="233"/>
      <c r="BG18" s="233"/>
      <c r="BH18" s="233"/>
      <c r="BI18" s="233"/>
      <c r="BJ18" s="233"/>
      <c r="BK18" s="233"/>
      <c r="BL18" s="233"/>
      <c r="BM18" s="233"/>
      <c r="BN18" s="233"/>
      <c r="BO18" s="233"/>
      <c r="BP18" s="233"/>
      <c r="BQ18" s="238">
        <v>12</v>
      </c>
      <c r="BR18" s="239"/>
      <c r="BS18" s="994" t="s">
        <v>582</v>
      </c>
      <c r="BT18" s="995"/>
      <c r="BU18" s="995"/>
      <c r="BV18" s="995"/>
      <c r="BW18" s="995"/>
      <c r="BX18" s="995"/>
      <c r="BY18" s="995"/>
      <c r="BZ18" s="995"/>
      <c r="CA18" s="995"/>
      <c r="CB18" s="995"/>
      <c r="CC18" s="995"/>
      <c r="CD18" s="995"/>
      <c r="CE18" s="995"/>
      <c r="CF18" s="995"/>
      <c r="CG18" s="1016"/>
      <c r="CH18" s="991">
        <v>863</v>
      </c>
      <c r="CI18" s="992"/>
      <c r="CJ18" s="992"/>
      <c r="CK18" s="992"/>
      <c r="CL18" s="993"/>
      <c r="CM18" s="991">
        <v>10715</v>
      </c>
      <c r="CN18" s="992"/>
      <c r="CO18" s="992"/>
      <c r="CP18" s="992"/>
      <c r="CQ18" s="993"/>
      <c r="CR18" s="991">
        <v>1</v>
      </c>
      <c r="CS18" s="992"/>
      <c r="CT18" s="992"/>
      <c r="CU18" s="992"/>
      <c r="CV18" s="993"/>
      <c r="CW18" s="1091" t="s">
        <v>592</v>
      </c>
      <c r="CX18" s="992"/>
      <c r="CY18" s="992"/>
      <c r="CZ18" s="992"/>
      <c r="DA18" s="993"/>
      <c r="DB18" s="1091" t="s">
        <v>592</v>
      </c>
      <c r="DC18" s="992"/>
      <c r="DD18" s="992"/>
      <c r="DE18" s="992"/>
      <c r="DF18" s="993"/>
      <c r="DG18" s="1091" t="s">
        <v>592</v>
      </c>
      <c r="DH18" s="992"/>
      <c r="DI18" s="992"/>
      <c r="DJ18" s="992"/>
      <c r="DK18" s="993"/>
      <c r="DL18" s="1091" t="s">
        <v>592</v>
      </c>
      <c r="DM18" s="992"/>
      <c r="DN18" s="992"/>
      <c r="DO18" s="992"/>
      <c r="DP18" s="993"/>
      <c r="DQ18" s="1091" t="s">
        <v>592</v>
      </c>
      <c r="DR18" s="992"/>
      <c r="DS18" s="992"/>
      <c r="DT18" s="992"/>
      <c r="DU18" s="993"/>
      <c r="DV18" s="994"/>
      <c r="DW18" s="995"/>
      <c r="DX18" s="995"/>
      <c r="DY18" s="995"/>
      <c r="DZ18" s="996"/>
      <c r="EA18" s="234"/>
    </row>
    <row r="19" spans="1:131" s="235" customFormat="1" ht="26.25" customHeight="1" x14ac:dyDescent="0.2">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7"/>
      <c r="AL19" s="1088"/>
      <c r="AM19" s="1088"/>
      <c r="AN19" s="1088"/>
      <c r="AO19" s="1088"/>
      <c r="AP19" s="1088"/>
      <c r="AQ19" s="1088"/>
      <c r="AR19" s="1088"/>
      <c r="AS19" s="1088"/>
      <c r="AT19" s="1088"/>
      <c r="AU19" s="1089"/>
      <c r="AV19" s="1089"/>
      <c r="AW19" s="1089"/>
      <c r="AX19" s="1089"/>
      <c r="AY19" s="1090"/>
      <c r="AZ19" s="232"/>
      <c r="BA19" s="232"/>
      <c r="BB19" s="232"/>
      <c r="BC19" s="232"/>
      <c r="BD19" s="232"/>
      <c r="BE19" s="233"/>
      <c r="BF19" s="233"/>
      <c r="BG19" s="233"/>
      <c r="BH19" s="233"/>
      <c r="BI19" s="233"/>
      <c r="BJ19" s="233"/>
      <c r="BK19" s="233"/>
      <c r="BL19" s="233"/>
      <c r="BM19" s="233"/>
      <c r="BN19" s="233"/>
      <c r="BO19" s="233"/>
      <c r="BP19" s="233"/>
      <c r="BQ19" s="238">
        <v>13</v>
      </c>
      <c r="BR19" s="239"/>
      <c r="BS19" s="994" t="s">
        <v>583</v>
      </c>
      <c r="BT19" s="995"/>
      <c r="BU19" s="995"/>
      <c r="BV19" s="995"/>
      <c r="BW19" s="995"/>
      <c r="BX19" s="995"/>
      <c r="BY19" s="995"/>
      <c r="BZ19" s="995"/>
      <c r="CA19" s="995"/>
      <c r="CB19" s="995"/>
      <c r="CC19" s="995"/>
      <c r="CD19" s="995"/>
      <c r="CE19" s="995"/>
      <c r="CF19" s="995"/>
      <c r="CG19" s="1016"/>
      <c r="CH19" s="991">
        <v>-21</v>
      </c>
      <c r="CI19" s="992"/>
      <c r="CJ19" s="992"/>
      <c r="CK19" s="992"/>
      <c r="CL19" s="993"/>
      <c r="CM19" s="991">
        <v>132</v>
      </c>
      <c r="CN19" s="992"/>
      <c r="CO19" s="992"/>
      <c r="CP19" s="992"/>
      <c r="CQ19" s="993"/>
      <c r="CR19" s="991">
        <v>20</v>
      </c>
      <c r="CS19" s="992"/>
      <c r="CT19" s="992"/>
      <c r="CU19" s="992"/>
      <c r="CV19" s="993"/>
      <c r="CW19" s="991">
        <v>7</v>
      </c>
      <c r="CX19" s="992"/>
      <c r="CY19" s="992"/>
      <c r="CZ19" s="992"/>
      <c r="DA19" s="993"/>
      <c r="DB19" s="1091" t="s">
        <v>593</v>
      </c>
      <c r="DC19" s="992"/>
      <c r="DD19" s="992"/>
      <c r="DE19" s="992"/>
      <c r="DF19" s="993"/>
      <c r="DG19" s="1091" t="s">
        <v>593</v>
      </c>
      <c r="DH19" s="992"/>
      <c r="DI19" s="992"/>
      <c r="DJ19" s="992"/>
      <c r="DK19" s="993"/>
      <c r="DL19" s="1091" t="s">
        <v>593</v>
      </c>
      <c r="DM19" s="992"/>
      <c r="DN19" s="992"/>
      <c r="DO19" s="992"/>
      <c r="DP19" s="993"/>
      <c r="DQ19" s="1091" t="s">
        <v>593</v>
      </c>
      <c r="DR19" s="992"/>
      <c r="DS19" s="992"/>
      <c r="DT19" s="992"/>
      <c r="DU19" s="993"/>
      <c r="DV19" s="994"/>
      <c r="DW19" s="995"/>
      <c r="DX19" s="995"/>
      <c r="DY19" s="995"/>
      <c r="DZ19" s="996"/>
      <c r="EA19" s="234"/>
    </row>
    <row r="20" spans="1:131" s="235" customFormat="1" ht="26.25" customHeight="1" x14ac:dyDescent="0.2">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7"/>
      <c r="AL20" s="1088"/>
      <c r="AM20" s="1088"/>
      <c r="AN20" s="1088"/>
      <c r="AO20" s="1088"/>
      <c r="AP20" s="1088"/>
      <c r="AQ20" s="1088"/>
      <c r="AR20" s="1088"/>
      <c r="AS20" s="1088"/>
      <c r="AT20" s="1088"/>
      <c r="AU20" s="1089"/>
      <c r="AV20" s="1089"/>
      <c r="AW20" s="1089"/>
      <c r="AX20" s="1089"/>
      <c r="AY20" s="1090"/>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5">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7"/>
      <c r="AL21" s="1088"/>
      <c r="AM21" s="1088"/>
      <c r="AN21" s="1088"/>
      <c r="AO21" s="1088"/>
      <c r="AP21" s="1088"/>
      <c r="AQ21" s="1088"/>
      <c r="AR21" s="1088"/>
      <c r="AS21" s="1088"/>
      <c r="AT21" s="1088"/>
      <c r="AU21" s="1089"/>
      <c r="AV21" s="1089"/>
      <c r="AW21" s="1089"/>
      <c r="AX21" s="1089"/>
      <c r="AY21" s="1090"/>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2">
      <c r="A22" s="238">
        <v>16</v>
      </c>
      <c r="B22" s="1032"/>
      <c r="C22" s="1033"/>
      <c r="D22" s="1033"/>
      <c r="E22" s="1033"/>
      <c r="F22" s="1033"/>
      <c r="G22" s="1033"/>
      <c r="H22" s="1033"/>
      <c r="I22" s="1033"/>
      <c r="J22" s="1033"/>
      <c r="K22" s="1033"/>
      <c r="L22" s="1033"/>
      <c r="M22" s="1033"/>
      <c r="N22" s="1033"/>
      <c r="O22" s="1033"/>
      <c r="P22" s="1034"/>
      <c r="Q22" s="1080"/>
      <c r="R22" s="1081"/>
      <c r="S22" s="1081"/>
      <c r="T22" s="1081"/>
      <c r="U22" s="1081"/>
      <c r="V22" s="1081"/>
      <c r="W22" s="1081"/>
      <c r="X22" s="1081"/>
      <c r="Y22" s="1081"/>
      <c r="Z22" s="1081"/>
      <c r="AA22" s="1081"/>
      <c r="AB22" s="1081"/>
      <c r="AC22" s="1081"/>
      <c r="AD22" s="1081"/>
      <c r="AE22" s="1082"/>
      <c r="AF22" s="1037"/>
      <c r="AG22" s="1038"/>
      <c r="AH22" s="1038"/>
      <c r="AI22" s="1038"/>
      <c r="AJ22" s="1039"/>
      <c r="AK22" s="1083"/>
      <c r="AL22" s="1084"/>
      <c r="AM22" s="1084"/>
      <c r="AN22" s="1084"/>
      <c r="AO22" s="1084"/>
      <c r="AP22" s="1084"/>
      <c r="AQ22" s="1084"/>
      <c r="AR22" s="1084"/>
      <c r="AS22" s="1084"/>
      <c r="AT22" s="1084"/>
      <c r="AU22" s="1085"/>
      <c r="AV22" s="1085"/>
      <c r="AW22" s="1085"/>
      <c r="AX22" s="1085"/>
      <c r="AY22" s="1086"/>
      <c r="AZ22" s="1030" t="s">
        <v>378</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5">
      <c r="A23" s="240" t="s">
        <v>379</v>
      </c>
      <c r="B23" s="937" t="s">
        <v>380</v>
      </c>
      <c r="C23" s="938"/>
      <c r="D23" s="938"/>
      <c r="E23" s="938"/>
      <c r="F23" s="938"/>
      <c r="G23" s="938"/>
      <c r="H23" s="938"/>
      <c r="I23" s="938"/>
      <c r="J23" s="938"/>
      <c r="K23" s="938"/>
      <c r="L23" s="938"/>
      <c r="M23" s="938"/>
      <c r="N23" s="938"/>
      <c r="O23" s="938"/>
      <c r="P23" s="948"/>
      <c r="Q23" s="1074">
        <v>168687</v>
      </c>
      <c r="R23" s="1068"/>
      <c r="S23" s="1068"/>
      <c r="T23" s="1068"/>
      <c r="U23" s="1068"/>
      <c r="V23" s="1068">
        <v>162507</v>
      </c>
      <c r="W23" s="1068"/>
      <c r="X23" s="1068"/>
      <c r="Y23" s="1068"/>
      <c r="Z23" s="1068"/>
      <c r="AA23" s="1068">
        <v>6179</v>
      </c>
      <c r="AB23" s="1068"/>
      <c r="AC23" s="1068"/>
      <c r="AD23" s="1068"/>
      <c r="AE23" s="1075"/>
      <c r="AF23" s="1076">
        <v>3709</v>
      </c>
      <c r="AG23" s="1068"/>
      <c r="AH23" s="1068"/>
      <c r="AI23" s="1068"/>
      <c r="AJ23" s="1077"/>
      <c r="AK23" s="1078"/>
      <c r="AL23" s="1079"/>
      <c r="AM23" s="1079"/>
      <c r="AN23" s="1079"/>
      <c r="AO23" s="1079"/>
      <c r="AP23" s="1068">
        <v>139363</v>
      </c>
      <c r="AQ23" s="1068"/>
      <c r="AR23" s="1068"/>
      <c r="AS23" s="1068"/>
      <c r="AT23" s="1068"/>
      <c r="AU23" s="1069"/>
      <c r="AV23" s="1069"/>
      <c r="AW23" s="1069"/>
      <c r="AX23" s="1069"/>
      <c r="AY23" s="1070"/>
      <c r="AZ23" s="1071" t="s">
        <v>122</v>
      </c>
      <c r="BA23" s="1072"/>
      <c r="BB23" s="1072"/>
      <c r="BC23" s="1072"/>
      <c r="BD23" s="1073"/>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2">
      <c r="A24" s="1067" t="s">
        <v>381</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5">
      <c r="A25" s="1066" t="s">
        <v>382</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2">
      <c r="A26" s="997" t="s">
        <v>357</v>
      </c>
      <c r="B26" s="998"/>
      <c r="C26" s="998"/>
      <c r="D26" s="998"/>
      <c r="E26" s="998"/>
      <c r="F26" s="998"/>
      <c r="G26" s="998"/>
      <c r="H26" s="998"/>
      <c r="I26" s="998"/>
      <c r="J26" s="998"/>
      <c r="K26" s="998"/>
      <c r="L26" s="998"/>
      <c r="M26" s="998"/>
      <c r="N26" s="998"/>
      <c r="O26" s="998"/>
      <c r="P26" s="999"/>
      <c r="Q26" s="1003" t="s">
        <v>383</v>
      </c>
      <c r="R26" s="1004"/>
      <c r="S26" s="1004"/>
      <c r="T26" s="1004"/>
      <c r="U26" s="1005"/>
      <c r="V26" s="1003" t="s">
        <v>384</v>
      </c>
      <c r="W26" s="1004"/>
      <c r="X26" s="1004"/>
      <c r="Y26" s="1004"/>
      <c r="Z26" s="1005"/>
      <c r="AA26" s="1003" t="s">
        <v>385</v>
      </c>
      <c r="AB26" s="1004"/>
      <c r="AC26" s="1004"/>
      <c r="AD26" s="1004"/>
      <c r="AE26" s="1004"/>
      <c r="AF26" s="1062" t="s">
        <v>386</v>
      </c>
      <c r="AG26" s="1010"/>
      <c r="AH26" s="1010"/>
      <c r="AI26" s="1010"/>
      <c r="AJ26" s="1063"/>
      <c r="AK26" s="1004" t="s">
        <v>387</v>
      </c>
      <c r="AL26" s="1004"/>
      <c r="AM26" s="1004"/>
      <c r="AN26" s="1004"/>
      <c r="AO26" s="1005"/>
      <c r="AP26" s="1003" t="s">
        <v>388</v>
      </c>
      <c r="AQ26" s="1004"/>
      <c r="AR26" s="1004"/>
      <c r="AS26" s="1004"/>
      <c r="AT26" s="1005"/>
      <c r="AU26" s="1003" t="s">
        <v>389</v>
      </c>
      <c r="AV26" s="1004"/>
      <c r="AW26" s="1004"/>
      <c r="AX26" s="1004"/>
      <c r="AY26" s="1005"/>
      <c r="AZ26" s="1003" t="s">
        <v>390</v>
      </c>
      <c r="BA26" s="1004"/>
      <c r="BB26" s="1004"/>
      <c r="BC26" s="1004"/>
      <c r="BD26" s="1005"/>
      <c r="BE26" s="1003" t="s">
        <v>364</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5">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4"/>
      <c r="AG27" s="1013"/>
      <c r="AH27" s="1013"/>
      <c r="AI27" s="1013"/>
      <c r="AJ27" s="1065"/>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2">
      <c r="A28" s="242">
        <v>1</v>
      </c>
      <c r="B28" s="1054" t="s">
        <v>391</v>
      </c>
      <c r="C28" s="1055"/>
      <c r="D28" s="1055"/>
      <c r="E28" s="1055"/>
      <c r="F28" s="1055"/>
      <c r="G28" s="1055"/>
      <c r="H28" s="1055"/>
      <c r="I28" s="1055"/>
      <c r="J28" s="1055"/>
      <c r="K28" s="1055"/>
      <c r="L28" s="1055"/>
      <c r="M28" s="1055"/>
      <c r="N28" s="1055"/>
      <c r="O28" s="1055"/>
      <c r="P28" s="1056"/>
      <c r="Q28" s="1057">
        <v>33913</v>
      </c>
      <c r="R28" s="1058"/>
      <c r="S28" s="1058"/>
      <c r="T28" s="1058"/>
      <c r="U28" s="1058"/>
      <c r="V28" s="1058">
        <v>33124</v>
      </c>
      <c r="W28" s="1058"/>
      <c r="X28" s="1058"/>
      <c r="Y28" s="1058"/>
      <c r="Z28" s="1058"/>
      <c r="AA28" s="1058">
        <v>789</v>
      </c>
      <c r="AB28" s="1058"/>
      <c r="AC28" s="1058"/>
      <c r="AD28" s="1058"/>
      <c r="AE28" s="1059"/>
      <c r="AF28" s="1060">
        <v>789</v>
      </c>
      <c r="AG28" s="1058"/>
      <c r="AH28" s="1058"/>
      <c r="AI28" s="1058"/>
      <c r="AJ28" s="1061"/>
      <c r="AK28" s="1048">
        <v>2497</v>
      </c>
      <c r="AL28" s="1049"/>
      <c r="AM28" s="1049"/>
      <c r="AN28" s="1049"/>
      <c r="AO28" s="1049"/>
      <c r="AP28" s="1049">
        <v>58</v>
      </c>
      <c r="AQ28" s="1049"/>
      <c r="AR28" s="1049"/>
      <c r="AS28" s="1049"/>
      <c r="AT28" s="1049"/>
      <c r="AU28" s="1049">
        <v>4</v>
      </c>
      <c r="AV28" s="1049"/>
      <c r="AW28" s="1049"/>
      <c r="AX28" s="1049"/>
      <c r="AY28" s="1049"/>
      <c r="AZ28" s="1050" t="s">
        <v>556</v>
      </c>
      <c r="BA28" s="1051"/>
      <c r="BB28" s="1051"/>
      <c r="BC28" s="1051"/>
      <c r="BD28" s="1051"/>
      <c r="BE28" s="1052"/>
      <c r="BF28" s="1052"/>
      <c r="BG28" s="1052"/>
      <c r="BH28" s="1052"/>
      <c r="BI28" s="1053"/>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2">
      <c r="A29" s="242">
        <v>2</v>
      </c>
      <c r="B29" s="1032" t="s">
        <v>392</v>
      </c>
      <c r="C29" s="1033"/>
      <c r="D29" s="1033"/>
      <c r="E29" s="1033"/>
      <c r="F29" s="1033"/>
      <c r="G29" s="1033"/>
      <c r="H29" s="1033"/>
      <c r="I29" s="1033"/>
      <c r="J29" s="1033"/>
      <c r="K29" s="1033"/>
      <c r="L29" s="1033"/>
      <c r="M29" s="1033"/>
      <c r="N29" s="1033"/>
      <c r="O29" s="1033"/>
      <c r="P29" s="1034"/>
      <c r="Q29" s="1040">
        <v>35774</v>
      </c>
      <c r="R29" s="1041"/>
      <c r="S29" s="1041"/>
      <c r="T29" s="1041"/>
      <c r="U29" s="1041"/>
      <c r="V29" s="1041">
        <v>34953</v>
      </c>
      <c r="W29" s="1041"/>
      <c r="X29" s="1041"/>
      <c r="Y29" s="1041"/>
      <c r="Z29" s="1041"/>
      <c r="AA29" s="1041">
        <v>821</v>
      </c>
      <c r="AB29" s="1041"/>
      <c r="AC29" s="1041"/>
      <c r="AD29" s="1041"/>
      <c r="AE29" s="1042"/>
      <c r="AF29" s="1037">
        <v>821</v>
      </c>
      <c r="AG29" s="1038"/>
      <c r="AH29" s="1038"/>
      <c r="AI29" s="1038"/>
      <c r="AJ29" s="1039"/>
      <c r="AK29" s="981">
        <v>5266</v>
      </c>
      <c r="AL29" s="971"/>
      <c r="AM29" s="971"/>
      <c r="AN29" s="971"/>
      <c r="AO29" s="971"/>
      <c r="AP29" s="971" t="s">
        <v>493</v>
      </c>
      <c r="AQ29" s="971"/>
      <c r="AR29" s="971"/>
      <c r="AS29" s="971"/>
      <c r="AT29" s="971"/>
      <c r="AU29" s="971" t="s">
        <v>493</v>
      </c>
      <c r="AV29" s="971"/>
      <c r="AW29" s="971"/>
      <c r="AX29" s="971"/>
      <c r="AY29" s="971"/>
      <c r="AZ29" s="1044" t="s">
        <v>493</v>
      </c>
      <c r="BA29" s="1045"/>
      <c r="BB29" s="1045"/>
      <c r="BC29" s="1045"/>
      <c r="BD29" s="1046"/>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2">
      <c r="A30" s="242">
        <v>3</v>
      </c>
      <c r="B30" s="1032" t="s">
        <v>393</v>
      </c>
      <c r="C30" s="1033"/>
      <c r="D30" s="1033"/>
      <c r="E30" s="1033"/>
      <c r="F30" s="1033"/>
      <c r="G30" s="1033"/>
      <c r="H30" s="1033"/>
      <c r="I30" s="1033"/>
      <c r="J30" s="1033"/>
      <c r="K30" s="1033"/>
      <c r="L30" s="1033"/>
      <c r="M30" s="1033"/>
      <c r="N30" s="1033"/>
      <c r="O30" s="1033"/>
      <c r="P30" s="1034"/>
      <c r="Q30" s="1040">
        <v>5685</v>
      </c>
      <c r="R30" s="1041"/>
      <c r="S30" s="1041"/>
      <c r="T30" s="1041"/>
      <c r="U30" s="1041"/>
      <c r="V30" s="1041">
        <v>5674</v>
      </c>
      <c r="W30" s="1041"/>
      <c r="X30" s="1041"/>
      <c r="Y30" s="1041"/>
      <c r="Z30" s="1041"/>
      <c r="AA30" s="1041">
        <v>11</v>
      </c>
      <c r="AB30" s="1041"/>
      <c r="AC30" s="1041"/>
      <c r="AD30" s="1041"/>
      <c r="AE30" s="1042"/>
      <c r="AF30" s="1037">
        <v>11</v>
      </c>
      <c r="AG30" s="1038"/>
      <c r="AH30" s="1038"/>
      <c r="AI30" s="1038"/>
      <c r="AJ30" s="1039"/>
      <c r="AK30" s="981">
        <v>1131</v>
      </c>
      <c r="AL30" s="971"/>
      <c r="AM30" s="971"/>
      <c r="AN30" s="971"/>
      <c r="AO30" s="971"/>
      <c r="AP30" s="971" t="s">
        <v>493</v>
      </c>
      <c r="AQ30" s="971"/>
      <c r="AR30" s="971"/>
      <c r="AS30" s="971"/>
      <c r="AT30" s="971"/>
      <c r="AU30" s="971" t="s">
        <v>493</v>
      </c>
      <c r="AV30" s="971"/>
      <c r="AW30" s="971"/>
      <c r="AX30" s="971"/>
      <c r="AY30" s="971"/>
      <c r="AZ30" s="1044" t="s">
        <v>493</v>
      </c>
      <c r="BA30" s="1045"/>
      <c r="BB30" s="1045"/>
      <c r="BC30" s="1045"/>
      <c r="BD30" s="1046"/>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2">
      <c r="A31" s="242">
        <v>4</v>
      </c>
      <c r="B31" s="1032" t="s">
        <v>394</v>
      </c>
      <c r="C31" s="1033"/>
      <c r="D31" s="1033"/>
      <c r="E31" s="1033"/>
      <c r="F31" s="1033"/>
      <c r="G31" s="1033"/>
      <c r="H31" s="1033"/>
      <c r="I31" s="1033"/>
      <c r="J31" s="1033"/>
      <c r="K31" s="1033"/>
      <c r="L31" s="1033"/>
      <c r="M31" s="1033"/>
      <c r="N31" s="1033"/>
      <c r="O31" s="1033"/>
      <c r="P31" s="1034"/>
      <c r="Q31" s="1040">
        <v>321</v>
      </c>
      <c r="R31" s="1041"/>
      <c r="S31" s="1041"/>
      <c r="T31" s="1041"/>
      <c r="U31" s="1041"/>
      <c r="V31" s="1041">
        <v>320</v>
      </c>
      <c r="W31" s="1041"/>
      <c r="X31" s="1041"/>
      <c r="Y31" s="1041"/>
      <c r="Z31" s="1041"/>
      <c r="AA31" s="1041">
        <v>1</v>
      </c>
      <c r="AB31" s="1041"/>
      <c r="AC31" s="1041"/>
      <c r="AD31" s="1041"/>
      <c r="AE31" s="1042"/>
      <c r="AF31" s="1037">
        <v>1</v>
      </c>
      <c r="AG31" s="1038"/>
      <c r="AH31" s="1038"/>
      <c r="AI31" s="1038"/>
      <c r="AJ31" s="1039"/>
      <c r="AK31" s="981">
        <v>153</v>
      </c>
      <c r="AL31" s="971"/>
      <c r="AM31" s="971"/>
      <c r="AN31" s="971"/>
      <c r="AO31" s="971"/>
      <c r="AP31" s="971" t="s">
        <v>493</v>
      </c>
      <c r="AQ31" s="971"/>
      <c r="AR31" s="971"/>
      <c r="AS31" s="971"/>
      <c r="AT31" s="971"/>
      <c r="AU31" s="971" t="s">
        <v>493</v>
      </c>
      <c r="AV31" s="971"/>
      <c r="AW31" s="971"/>
      <c r="AX31" s="971"/>
      <c r="AY31" s="971"/>
      <c r="AZ31" s="1044" t="s">
        <v>493</v>
      </c>
      <c r="BA31" s="1045"/>
      <c r="BB31" s="1045"/>
      <c r="BC31" s="1045"/>
      <c r="BD31" s="1046"/>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2">
      <c r="A32" s="242">
        <v>5</v>
      </c>
      <c r="B32" s="1032" t="s">
        <v>395</v>
      </c>
      <c r="C32" s="1033"/>
      <c r="D32" s="1033"/>
      <c r="E32" s="1033"/>
      <c r="F32" s="1033"/>
      <c r="G32" s="1033"/>
      <c r="H32" s="1033"/>
      <c r="I32" s="1033"/>
      <c r="J32" s="1033"/>
      <c r="K32" s="1033"/>
      <c r="L32" s="1033"/>
      <c r="M32" s="1033"/>
      <c r="N32" s="1033"/>
      <c r="O32" s="1033"/>
      <c r="P32" s="1034"/>
      <c r="Q32" s="1040">
        <v>6762</v>
      </c>
      <c r="R32" s="1041"/>
      <c r="S32" s="1041"/>
      <c r="T32" s="1041"/>
      <c r="U32" s="1041"/>
      <c r="V32" s="1041">
        <v>5671</v>
      </c>
      <c r="W32" s="1041"/>
      <c r="X32" s="1041"/>
      <c r="Y32" s="1041"/>
      <c r="Z32" s="1041"/>
      <c r="AA32" s="1041">
        <v>1091</v>
      </c>
      <c r="AB32" s="1041"/>
      <c r="AC32" s="1041"/>
      <c r="AD32" s="1041"/>
      <c r="AE32" s="1042"/>
      <c r="AF32" s="1037">
        <v>14675</v>
      </c>
      <c r="AG32" s="1038"/>
      <c r="AH32" s="1038"/>
      <c r="AI32" s="1038"/>
      <c r="AJ32" s="1039"/>
      <c r="AK32" s="981">
        <v>370</v>
      </c>
      <c r="AL32" s="971"/>
      <c r="AM32" s="971"/>
      <c r="AN32" s="971"/>
      <c r="AO32" s="971"/>
      <c r="AP32" s="971">
        <v>29454</v>
      </c>
      <c r="AQ32" s="971"/>
      <c r="AR32" s="971"/>
      <c r="AS32" s="971"/>
      <c r="AT32" s="971"/>
      <c r="AU32" s="971">
        <v>2828</v>
      </c>
      <c r="AV32" s="971"/>
      <c r="AW32" s="971"/>
      <c r="AX32" s="971"/>
      <c r="AY32" s="971"/>
      <c r="AZ32" s="1044" t="s">
        <v>493</v>
      </c>
      <c r="BA32" s="1045"/>
      <c r="BB32" s="1045"/>
      <c r="BC32" s="1045"/>
      <c r="BD32" s="1046"/>
      <c r="BE32" s="972" t="s">
        <v>396</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2">
      <c r="A33" s="242">
        <v>6</v>
      </c>
      <c r="B33" s="1032" t="s">
        <v>397</v>
      </c>
      <c r="C33" s="1033"/>
      <c r="D33" s="1033"/>
      <c r="E33" s="1033"/>
      <c r="F33" s="1033"/>
      <c r="G33" s="1033"/>
      <c r="H33" s="1033"/>
      <c r="I33" s="1033"/>
      <c r="J33" s="1033"/>
      <c r="K33" s="1033"/>
      <c r="L33" s="1033"/>
      <c r="M33" s="1033"/>
      <c r="N33" s="1033"/>
      <c r="O33" s="1033"/>
      <c r="P33" s="1034"/>
      <c r="Q33" s="1040">
        <v>13546</v>
      </c>
      <c r="R33" s="1041"/>
      <c r="S33" s="1041"/>
      <c r="T33" s="1041"/>
      <c r="U33" s="1041"/>
      <c r="V33" s="1041">
        <v>11620</v>
      </c>
      <c r="W33" s="1041"/>
      <c r="X33" s="1041"/>
      <c r="Y33" s="1041"/>
      <c r="Z33" s="1041"/>
      <c r="AA33" s="1041">
        <v>1926</v>
      </c>
      <c r="AB33" s="1041"/>
      <c r="AC33" s="1041"/>
      <c r="AD33" s="1041"/>
      <c r="AE33" s="1042"/>
      <c r="AF33" s="1037">
        <v>5099</v>
      </c>
      <c r="AG33" s="1038"/>
      <c r="AH33" s="1038"/>
      <c r="AI33" s="1038"/>
      <c r="AJ33" s="1039"/>
      <c r="AK33" s="981">
        <v>4279</v>
      </c>
      <c r="AL33" s="971"/>
      <c r="AM33" s="971"/>
      <c r="AN33" s="971"/>
      <c r="AO33" s="971"/>
      <c r="AP33" s="971">
        <v>67672</v>
      </c>
      <c r="AQ33" s="971"/>
      <c r="AR33" s="971"/>
      <c r="AS33" s="971"/>
      <c r="AT33" s="971"/>
      <c r="AU33" s="971">
        <v>36069</v>
      </c>
      <c r="AV33" s="971"/>
      <c r="AW33" s="971"/>
      <c r="AX33" s="971"/>
      <c r="AY33" s="971"/>
      <c r="AZ33" s="1044" t="s">
        <v>493</v>
      </c>
      <c r="BA33" s="1045"/>
      <c r="BB33" s="1045"/>
      <c r="BC33" s="1045"/>
      <c r="BD33" s="1046"/>
      <c r="BE33" s="972" t="s">
        <v>396</v>
      </c>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2">
      <c r="A34" s="242">
        <v>7</v>
      </c>
      <c r="B34" s="1032" t="s">
        <v>398</v>
      </c>
      <c r="C34" s="1033"/>
      <c r="D34" s="1033"/>
      <c r="E34" s="1033"/>
      <c r="F34" s="1033"/>
      <c r="G34" s="1033"/>
      <c r="H34" s="1033"/>
      <c r="I34" s="1033"/>
      <c r="J34" s="1033"/>
      <c r="K34" s="1033"/>
      <c r="L34" s="1033"/>
      <c r="M34" s="1033"/>
      <c r="N34" s="1033"/>
      <c r="O34" s="1033"/>
      <c r="P34" s="1034"/>
      <c r="Q34" s="1040">
        <v>94</v>
      </c>
      <c r="R34" s="1041"/>
      <c r="S34" s="1041"/>
      <c r="T34" s="1041"/>
      <c r="U34" s="1041"/>
      <c r="V34" s="1041">
        <v>107</v>
      </c>
      <c r="W34" s="1041"/>
      <c r="X34" s="1041"/>
      <c r="Y34" s="1041"/>
      <c r="Z34" s="1041"/>
      <c r="AA34" s="1041">
        <v>-13</v>
      </c>
      <c r="AB34" s="1041"/>
      <c r="AC34" s="1041"/>
      <c r="AD34" s="1041"/>
      <c r="AE34" s="1042"/>
      <c r="AF34" s="1037">
        <v>117</v>
      </c>
      <c r="AG34" s="1038"/>
      <c r="AH34" s="1038"/>
      <c r="AI34" s="1038"/>
      <c r="AJ34" s="1039"/>
      <c r="AK34" s="981">
        <v>52</v>
      </c>
      <c r="AL34" s="971"/>
      <c r="AM34" s="971"/>
      <c r="AN34" s="971"/>
      <c r="AO34" s="971"/>
      <c r="AP34" s="971">
        <v>431</v>
      </c>
      <c r="AQ34" s="971"/>
      <c r="AR34" s="971"/>
      <c r="AS34" s="971"/>
      <c r="AT34" s="971"/>
      <c r="AU34" s="971">
        <v>424</v>
      </c>
      <c r="AV34" s="971"/>
      <c r="AW34" s="971"/>
      <c r="AX34" s="971"/>
      <c r="AY34" s="971"/>
      <c r="AZ34" s="1044" t="s">
        <v>493</v>
      </c>
      <c r="BA34" s="1045"/>
      <c r="BB34" s="1045"/>
      <c r="BC34" s="1045"/>
      <c r="BD34" s="1046"/>
      <c r="BE34" s="972" t="s">
        <v>396</v>
      </c>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2">
      <c r="A35" s="242">
        <v>8</v>
      </c>
      <c r="B35" s="1032" t="s">
        <v>399</v>
      </c>
      <c r="C35" s="1033"/>
      <c r="D35" s="1033"/>
      <c r="E35" s="1033"/>
      <c r="F35" s="1033"/>
      <c r="G35" s="1033"/>
      <c r="H35" s="1033"/>
      <c r="I35" s="1033"/>
      <c r="J35" s="1033"/>
      <c r="K35" s="1033"/>
      <c r="L35" s="1033"/>
      <c r="M35" s="1033"/>
      <c r="N35" s="1033"/>
      <c r="O35" s="1033"/>
      <c r="P35" s="1034"/>
      <c r="Q35" s="1040">
        <v>32</v>
      </c>
      <c r="R35" s="1041"/>
      <c r="S35" s="1041"/>
      <c r="T35" s="1041"/>
      <c r="U35" s="1041"/>
      <c r="V35" s="1041">
        <v>17</v>
      </c>
      <c r="W35" s="1041"/>
      <c r="X35" s="1041"/>
      <c r="Y35" s="1041"/>
      <c r="Z35" s="1041"/>
      <c r="AA35" s="1041">
        <v>15</v>
      </c>
      <c r="AB35" s="1041"/>
      <c r="AC35" s="1041"/>
      <c r="AD35" s="1041"/>
      <c r="AE35" s="1042"/>
      <c r="AF35" s="1037">
        <v>1593</v>
      </c>
      <c r="AG35" s="1038"/>
      <c r="AH35" s="1038"/>
      <c r="AI35" s="1038"/>
      <c r="AJ35" s="1039"/>
      <c r="AK35" s="1047" t="s">
        <v>556</v>
      </c>
      <c r="AL35" s="971"/>
      <c r="AM35" s="971"/>
      <c r="AN35" s="971"/>
      <c r="AO35" s="971"/>
      <c r="AP35" s="971" t="s">
        <v>493</v>
      </c>
      <c r="AQ35" s="971"/>
      <c r="AR35" s="971"/>
      <c r="AS35" s="971"/>
      <c r="AT35" s="971"/>
      <c r="AU35" s="971" t="s">
        <v>493</v>
      </c>
      <c r="AV35" s="971"/>
      <c r="AW35" s="971"/>
      <c r="AX35" s="971"/>
      <c r="AY35" s="971"/>
      <c r="AZ35" s="1044" t="s">
        <v>493</v>
      </c>
      <c r="BA35" s="1045"/>
      <c r="BB35" s="1045"/>
      <c r="BC35" s="1045"/>
      <c r="BD35" s="1046"/>
      <c r="BE35" s="972" t="s">
        <v>396</v>
      </c>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2">
      <c r="A36" s="242">
        <v>9</v>
      </c>
      <c r="B36" s="1032" t="s">
        <v>400</v>
      </c>
      <c r="C36" s="1033"/>
      <c r="D36" s="1033"/>
      <c r="E36" s="1033"/>
      <c r="F36" s="1033"/>
      <c r="G36" s="1033"/>
      <c r="H36" s="1033"/>
      <c r="I36" s="1033"/>
      <c r="J36" s="1033"/>
      <c r="K36" s="1033"/>
      <c r="L36" s="1033"/>
      <c r="M36" s="1033"/>
      <c r="N36" s="1033"/>
      <c r="O36" s="1033"/>
      <c r="P36" s="1034"/>
      <c r="Q36" s="1040">
        <v>69</v>
      </c>
      <c r="R36" s="1041"/>
      <c r="S36" s="1041"/>
      <c r="T36" s="1041"/>
      <c r="U36" s="1041"/>
      <c r="V36" s="1041">
        <v>69</v>
      </c>
      <c r="W36" s="1041"/>
      <c r="X36" s="1041"/>
      <c r="Y36" s="1041"/>
      <c r="Z36" s="1041"/>
      <c r="AA36" s="1041">
        <v>0</v>
      </c>
      <c r="AB36" s="1041"/>
      <c r="AC36" s="1041"/>
      <c r="AD36" s="1041"/>
      <c r="AE36" s="1042"/>
      <c r="AF36" s="1037">
        <v>0</v>
      </c>
      <c r="AG36" s="1038"/>
      <c r="AH36" s="1038"/>
      <c r="AI36" s="1038"/>
      <c r="AJ36" s="1039"/>
      <c r="AK36" s="981">
        <v>69</v>
      </c>
      <c r="AL36" s="971"/>
      <c r="AM36" s="971"/>
      <c r="AN36" s="971"/>
      <c r="AO36" s="971"/>
      <c r="AP36" s="971">
        <v>3</v>
      </c>
      <c r="AQ36" s="971"/>
      <c r="AR36" s="971"/>
      <c r="AS36" s="971"/>
      <c r="AT36" s="971"/>
      <c r="AU36" s="971">
        <v>3</v>
      </c>
      <c r="AV36" s="971"/>
      <c r="AW36" s="971"/>
      <c r="AX36" s="971"/>
      <c r="AY36" s="971"/>
      <c r="AZ36" s="1044" t="s">
        <v>493</v>
      </c>
      <c r="BA36" s="1045"/>
      <c r="BB36" s="1045"/>
      <c r="BC36" s="1045"/>
      <c r="BD36" s="1046"/>
      <c r="BE36" s="972" t="s">
        <v>401</v>
      </c>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2">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1"/>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2">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1"/>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2">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1"/>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2">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1"/>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2">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1"/>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2">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1"/>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2">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1"/>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2">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1"/>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2">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1"/>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2">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1"/>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2">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1"/>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2">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1"/>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2">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1"/>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2">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2">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2">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2">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2">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2">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2">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2">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2">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2">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2">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5">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2">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402</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5">
      <c r="A63" s="240" t="s">
        <v>379</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23106</v>
      </c>
      <c r="AG63" s="959"/>
      <c r="AH63" s="959"/>
      <c r="AI63" s="959"/>
      <c r="AJ63" s="1024"/>
      <c r="AK63" s="1025"/>
      <c r="AL63" s="963"/>
      <c r="AM63" s="963"/>
      <c r="AN63" s="963"/>
      <c r="AO63" s="963"/>
      <c r="AP63" s="959"/>
      <c r="AQ63" s="959"/>
      <c r="AR63" s="959"/>
      <c r="AS63" s="959"/>
      <c r="AT63" s="959"/>
      <c r="AU63" s="959"/>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2">
      <c r="A66" s="997" t="s">
        <v>405</v>
      </c>
      <c r="B66" s="998"/>
      <c r="C66" s="998"/>
      <c r="D66" s="998"/>
      <c r="E66" s="998"/>
      <c r="F66" s="998"/>
      <c r="G66" s="998"/>
      <c r="H66" s="998"/>
      <c r="I66" s="998"/>
      <c r="J66" s="998"/>
      <c r="K66" s="998"/>
      <c r="L66" s="998"/>
      <c r="M66" s="998"/>
      <c r="N66" s="998"/>
      <c r="O66" s="998"/>
      <c r="P66" s="999"/>
      <c r="Q66" s="1003" t="s">
        <v>383</v>
      </c>
      <c r="R66" s="1004"/>
      <c r="S66" s="1004"/>
      <c r="T66" s="1004"/>
      <c r="U66" s="1005"/>
      <c r="V66" s="1003" t="s">
        <v>384</v>
      </c>
      <c r="W66" s="1004"/>
      <c r="X66" s="1004"/>
      <c r="Y66" s="1004"/>
      <c r="Z66" s="1005"/>
      <c r="AA66" s="1003" t="s">
        <v>385</v>
      </c>
      <c r="AB66" s="1004"/>
      <c r="AC66" s="1004"/>
      <c r="AD66" s="1004"/>
      <c r="AE66" s="1005"/>
      <c r="AF66" s="1009" t="s">
        <v>386</v>
      </c>
      <c r="AG66" s="1010"/>
      <c r="AH66" s="1010"/>
      <c r="AI66" s="1010"/>
      <c r="AJ66" s="1011"/>
      <c r="AK66" s="1003" t="s">
        <v>387</v>
      </c>
      <c r="AL66" s="998"/>
      <c r="AM66" s="998"/>
      <c r="AN66" s="998"/>
      <c r="AO66" s="999"/>
      <c r="AP66" s="1003" t="s">
        <v>388</v>
      </c>
      <c r="AQ66" s="1004"/>
      <c r="AR66" s="1004"/>
      <c r="AS66" s="1004"/>
      <c r="AT66" s="1005"/>
      <c r="AU66" s="1003" t="s">
        <v>406</v>
      </c>
      <c r="AV66" s="1004"/>
      <c r="AW66" s="1004"/>
      <c r="AX66" s="1004"/>
      <c r="AY66" s="1005"/>
      <c r="AZ66" s="1003" t="s">
        <v>364</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7" t="s">
        <v>557</v>
      </c>
      <c r="C68" s="988"/>
      <c r="D68" s="988"/>
      <c r="E68" s="988"/>
      <c r="F68" s="988"/>
      <c r="G68" s="988"/>
      <c r="H68" s="988"/>
      <c r="I68" s="988"/>
      <c r="J68" s="988"/>
      <c r="K68" s="988"/>
      <c r="L68" s="988"/>
      <c r="M68" s="988"/>
      <c r="N68" s="988"/>
      <c r="O68" s="988"/>
      <c r="P68" s="989"/>
      <c r="Q68" s="990"/>
      <c r="R68" s="984"/>
      <c r="S68" s="984"/>
      <c r="T68" s="984"/>
      <c r="U68" s="984"/>
      <c r="V68" s="984"/>
      <c r="W68" s="984"/>
      <c r="X68" s="984"/>
      <c r="Y68" s="984"/>
      <c r="Z68" s="984"/>
      <c r="AA68" s="984"/>
      <c r="AB68" s="984"/>
      <c r="AC68" s="984"/>
      <c r="AD68" s="984"/>
      <c r="AE68" s="984"/>
      <c r="AF68" s="984"/>
      <c r="AG68" s="984"/>
      <c r="AH68" s="984"/>
      <c r="AI68" s="984"/>
      <c r="AJ68" s="984"/>
      <c r="AK68" s="984"/>
      <c r="AL68" s="984"/>
      <c r="AM68" s="984"/>
      <c r="AN68" s="984"/>
      <c r="AO68" s="984"/>
      <c r="AP68" s="984"/>
      <c r="AQ68" s="984"/>
      <c r="AR68" s="984"/>
      <c r="AS68" s="984"/>
      <c r="AT68" s="984"/>
      <c r="AU68" s="984"/>
      <c r="AV68" s="984"/>
      <c r="AW68" s="984"/>
      <c r="AX68" s="984"/>
      <c r="AY68" s="984"/>
      <c r="AZ68" s="985"/>
      <c r="BA68" s="985"/>
      <c r="BB68" s="985"/>
      <c r="BC68" s="985"/>
      <c r="BD68" s="986"/>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558</v>
      </c>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v>99</v>
      </c>
      <c r="AG69" s="971"/>
      <c r="AH69" s="971"/>
      <c r="AI69" s="971"/>
      <c r="AJ69" s="971"/>
      <c r="AK69" s="978" t="s">
        <v>570</v>
      </c>
      <c r="AL69" s="971"/>
      <c r="AM69" s="971"/>
      <c r="AN69" s="971"/>
      <c r="AO69" s="971"/>
      <c r="AP69" s="978" t="s">
        <v>570</v>
      </c>
      <c r="AQ69" s="971"/>
      <c r="AR69" s="971"/>
      <c r="AS69" s="971"/>
      <c r="AT69" s="971"/>
      <c r="AU69" s="978" t="s">
        <v>570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559</v>
      </c>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v>148</v>
      </c>
      <c r="AG70" s="971"/>
      <c r="AH70" s="971"/>
      <c r="AI70" s="971"/>
      <c r="AJ70" s="971"/>
      <c r="AK70" s="978" t="s">
        <v>570</v>
      </c>
      <c r="AL70" s="971"/>
      <c r="AM70" s="971"/>
      <c r="AN70" s="971"/>
      <c r="AO70" s="971"/>
      <c r="AP70" s="971">
        <v>37</v>
      </c>
      <c r="AQ70" s="971"/>
      <c r="AR70" s="971"/>
      <c r="AS70" s="971"/>
      <c r="AT70" s="971"/>
      <c r="AU70" s="971">
        <v>23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560</v>
      </c>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v>6</v>
      </c>
      <c r="AG71" s="971"/>
      <c r="AH71" s="971"/>
      <c r="AI71" s="971"/>
      <c r="AJ71" s="971"/>
      <c r="AK71" s="978" t="s">
        <v>570</v>
      </c>
      <c r="AL71" s="971"/>
      <c r="AM71" s="971"/>
      <c r="AN71" s="971"/>
      <c r="AO71" s="971"/>
      <c r="AP71" s="978" t="s">
        <v>570</v>
      </c>
      <c r="AQ71" s="971"/>
      <c r="AR71" s="971"/>
      <c r="AS71" s="971"/>
      <c r="AT71" s="971"/>
      <c r="AU71" s="978" t="s">
        <v>570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561</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v>635</v>
      </c>
      <c r="AG72" s="971"/>
      <c r="AH72" s="971"/>
      <c r="AI72" s="971"/>
      <c r="AJ72" s="971"/>
      <c r="AK72" s="978" t="s">
        <v>570</v>
      </c>
      <c r="AL72" s="971"/>
      <c r="AM72" s="971"/>
      <c r="AN72" s="971"/>
      <c r="AO72" s="971"/>
      <c r="AP72" s="971">
        <v>16870</v>
      </c>
      <c r="AQ72" s="971"/>
      <c r="AR72" s="971"/>
      <c r="AS72" s="971"/>
      <c r="AT72" s="971"/>
      <c r="AU72" s="971">
        <v>12450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562</v>
      </c>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v>6</v>
      </c>
      <c r="AG73" s="971"/>
      <c r="AH73" s="971"/>
      <c r="AI73" s="971"/>
      <c r="AJ73" s="971"/>
      <c r="AK73" s="978" t="s">
        <v>570</v>
      </c>
      <c r="AL73" s="971"/>
      <c r="AM73" s="971"/>
      <c r="AN73" s="971"/>
      <c r="AO73" s="971"/>
      <c r="AP73" s="978" t="s">
        <v>570</v>
      </c>
      <c r="AQ73" s="971"/>
      <c r="AR73" s="971"/>
      <c r="AS73" s="971"/>
      <c r="AT73" s="971"/>
      <c r="AU73" s="978" t="s">
        <v>570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563</v>
      </c>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v>14</v>
      </c>
      <c r="AG74" s="971"/>
      <c r="AH74" s="971"/>
      <c r="AI74" s="971"/>
      <c r="AJ74" s="971"/>
      <c r="AK74" s="978" t="s">
        <v>570</v>
      </c>
      <c r="AL74" s="971"/>
      <c r="AM74" s="971"/>
      <c r="AN74" s="971"/>
      <c r="AO74" s="971"/>
      <c r="AP74" s="978" t="s">
        <v>570</v>
      </c>
      <c r="AQ74" s="971"/>
      <c r="AR74" s="971"/>
      <c r="AS74" s="971"/>
      <c r="AT74" s="971"/>
      <c r="AU74" s="978" t="s">
        <v>570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564</v>
      </c>
      <c r="C75" s="975"/>
      <c r="D75" s="975"/>
      <c r="E75" s="975"/>
      <c r="F75" s="975"/>
      <c r="G75" s="975"/>
      <c r="H75" s="975"/>
      <c r="I75" s="975"/>
      <c r="J75" s="975"/>
      <c r="K75" s="975"/>
      <c r="L75" s="975"/>
      <c r="M75" s="975"/>
      <c r="N75" s="975"/>
      <c r="O75" s="975"/>
      <c r="P75" s="976"/>
      <c r="Q75" s="979"/>
      <c r="R75" s="980"/>
      <c r="S75" s="980"/>
      <c r="T75" s="980"/>
      <c r="U75" s="981"/>
      <c r="V75" s="982"/>
      <c r="W75" s="980"/>
      <c r="X75" s="980"/>
      <c r="Y75" s="980"/>
      <c r="Z75" s="981"/>
      <c r="AA75" s="982"/>
      <c r="AB75" s="980"/>
      <c r="AC75" s="980"/>
      <c r="AD75" s="980"/>
      <c r="AE75" s="981"/>
      <c r="AF75" s="982"/>
      <c r="AG75" s="980"/>
      <c r="AH75" s="980"/>
      <c r="AI75" s="980"/>
      <c r="AJ75" s="981"/>
      <c r="AK75" s="982"/>
      <c r="AL75" s="980"/>
      <c r="AM75" s="980"/>
      <c r="AN75" s="980"/>
      <c r="AO75" s="981"/>
      <c r="AP75" s="982"/>
      <c r="AQ75" s="980"/>
      <c r="AR75" s="980"/>
      <c r="AS75" s="980"/>
      <c r="AT75" s="981"/>
      <c r="AU75" s="982"/>
      <c r="AV75" s="980"/>
      <c r="AW75" s="980"/>
      <c r="AX75" s="980"/>
      <c r="AY75" s="98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565</v>
      </c>
      <c r="C76" s="975"/>
      <c r="D76" s="975"/>
      <c r="E76" s="975"/>
      <c r="F76" s="975"/>
      <c r="G76" s="975"/>
      <c r="H76" s="975"/>
      <c r="I76" s="975"/>
      <c r="J76" s="975"/>
      <c r="K76" s="975"/>
      <c r="L76" s="975"/>
      <c r="M76" s="975"/>
      <c r="N76" s="975"/>
      <c r="O76" s="975"/>
      <c r="P76" s="976"/>
      <c r="Q76" s="979"/>
      <c r="R76" s="980"/>
      <c r="S76" s="980"/>
      <c r="T76" s="980"/>
      <c r="U76" s="981"/>
      <c r="V76" s="982"/>
      <c r="W76" s="980"/>
      <c r="X76" s="980"/>
      <c r="Y76" s="980"/>
      <c r="Z76" s="981"/>
      <c r="AA76" s="982"/>
      <c r="AB76" s="980"/>
      <c r="AC76" s="980"/>
      <c r="AD76" s="980"/>
      <c r="AE76" s="981"/>
      <c r="AF76" s="982">
        <v>195</v>
      </c>
      <c r="AG76" s="980"/>
      <c r="AH76" s="980"/>
      <c r="AI76" s="980"/>
      <c r="AJ76" s="981"/>
      <c r="AK76" s="983" t="s">
        <v>570</v>
      </c>
      <c r="AL76" s="980"/>
      <c r="AM76" s="980"/>
      <c r="AN76" s="980"/>
      <c r="AO76" s="981"/>
      <c r="AP76" s="978" t="s">
        <v>570</v>
      </c>
      <c r="AQ76" s="971"/>
      <c r="AR76" s="971"/>
      <c r="AS76" s="971"/>
      <c r="AT76" s="971"/>
      <c r="AU76" s="978" t="s">
        <v>570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566</v>
      </c>
      <c r="C77" s="975"/>
      <c r="D77" s="975"/>
      <c r="E77" s="975"/>
      <c r="F77" s="975"/>
      <c r="G77" s="975"/>
      <c r="H77" s="975"/>
      <c r="I77" s="975"/>
      <c r="J77" s="975"/>
      <c r="K77" s="975"/>
      <c r="L77" s="975"/>
      <c r="M77" s="975"/>
      <c r="N77" s="975"/>
      <c r="O77" s="975"/>
      <c r="P77" s="976"/>
      <c r="Q77" s="979"/>
      <c r="R77" s="980"/>
      <c r="S77" s="980"/>
      <c r="T77" s="980"/>
      <c r="U77" s="981"/>
      <c r="V77" s="982"/>
      <c r="W77" s="980"/>
      <c r="X77" s="980"/>
      <c r="Y77" s="980"/>
      <c r="Z77" s="981"/>
      <c r="AA77" s="982"/>
      <c r="AB77" s="980"/>
      <c r="AC77" s="980"/>
      <c r="AD77" s="980"/>
      <c r="AE77" s="981"/>
      <c r="AF77" s="982">
        <v>13694</v>
      </c>
      <c r="AG77" s="980"/>
      <c r="AH77" s="980"/>
      <c r="AI77" s="980"/>
      <c r="AJ77" s="981"/>
      <c r="AK77" s="983" t="s">
        <v>570</v>
      </c>
      <c r="AL77" s="980"/>
      <c r="AM77" s="980"/>
      <c r="AN77" s="980"/>
      <c r="AO77" s="981"/>
      <c r="AP77" s="978" t="s">
        <v>570</v>
      </c>
      <c r="AQ77" s="971"/>
      <c r="AR77" s="971"/>
      <c r="AS77" s="971"/>
      <c r="AT77" s="971"/>
      <c r="AU77" s="978" t="s">
        <v>570</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567</v>
      </c>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v>0</v>
      </c>
      <c r="AG78" s="971"/>
      <c r="AH78" s="971"/>
      <c r="AI78" s="971"/>
      <c r="AJ78" s="971"/>
      <c r="AK78" s="978" t="s">
        <v>570</v>
      </c>
      <c r="AL78" s="971"/>
      <c r="AM78" s="971"/>
      <c r="AN78" s="971"/>
      <c r="AO78" s="971"/>
      <c r="AP78" s="978" t="s">
        <v>570</v>
      </c>
      <c r="AQ78" s="971"/>
      <c r="AR78" s="971"/>
      <c r="AS78" s="971"/>
      <c r="AT78" s="971"/>
      <c r="AU78" s="978" t="s">
        <v>570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568</v>
      </c>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v>5</v>
      </c>
      <c r="AG79" s="971"/>
      <c r="AH79" s="971"/>
      <c r="AI79" s="971"/>
      <c r="AJ79" s="971"/>
      <c r="AK79" s="978" t="s">
        <v>570</v>
      </c>
      <c r="AL79" s="971"/>
      <c r="AM79" s="971"/>
      <c r="AN79" s="971"/>
      <c r="AO79" s="971"/>
      <c r="AP79" s="978" t="s">
        <v>570</v>
      </c>
      <c r="AQ79" s="971"/>
      <c r="AR79" s="971"/>
      <c r="AS79" s="971"/>
      <c r="AT79" s="971"/>
      <c r="AU79" s="978" t="s">
        <v>570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569</v>
      </c>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v>55</v>
      </c>
      <c r="AG80" s="971"/>
      <c r="AH80" s="971"/>
      <c r="AI80" s="971"/>
      <c r="AJ80" s="971"/>
      <c r="AK80" s="971">
        <v>8</v>
      </c>
      <c r="AL80" s="971"/>
      <c r="AM80" s="971"/>
      <c r="AN80" s="971"/>
      <c r="AO80" s="971"/>
      <c r="AP80" s="978" t="s">
        <v>570</v>
      </c>
      <c r="AQ80" s="971"/>
      <c r="AR80" s="971"/>
      <c r="AS80" s="971"/>
      <c r="AT80" s="971"/>
      <c r="AU80" s="978" t="s">
        <v>570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379</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14857</v>
      </c>
      <c r="AG88" s="959"/>
      <c r="AH88" s="959"/>
      <c r="AI88" s="959"/>
      <c r="AJ88" s="959"/>
      <c r="AK88" s="963"/>
      <c r="AL88" s="963"/>
      <c r="AM88" s="963"/>
      <c r="AN88" s="963"/>
      <c r="AO88" s="963"/>
      <c r="AP88" s="959">
        <v>16907</v>
      </c>
      <c r="AQ88" s="959"/>
      <c r="AR88" s="959"/>
      <c r="AS88" s="959"/>
      <c r="AT88" s="959"/>
      <c r="AU88" s="959">
        <v>12473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16179693</v>
      </c>
      <c r="AB110" s="889"/>
      <c r="AC110" s="889"/>
      <c r="AD110" s="889"/>
      <c r="AE110" s="890"/>
      <c r="AF110" s="891">
        <v>16502667</v>
      </c>
      <c r="AG110" s="889"/>
      <c r="AH110" s="889"/>
      <c r="AI110" s="889"/>
      <c r="AJ110" s="890"/>
      <c r="AK110" s="891">
        <v>16913940</v>
      </c>
      <c r="AL110" s="889"/>
      <c r="AM110" s="889"/>
      <c r="AN110" s="889"/>
      <c r="AO110" s="890"/>
      <c r="AP110" s="892">
        <v>21.9</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156024122</v>
      </c>
      <c r="BR110" s="842"/>
      <c r="BS110" s="842"/>
      <c r="BT110" s="842"/>
      <c r="BU110" s="842"/>
      <c r="BV110" s="842">
        <v>147460529</v>
      </c>
      <c r="BW110" s="842"/>
      <c r="BX110" s="842"/>
      <c r="BY110" s="842"/>
      <c r="BZ110" s="842"/>
      <c r="CA110" s="842">
        <v>139362567</v>
      </c>
      <c r="CB110" s="842"/>
      <c r="CC110" s="842"/>
      <c r="CD110" s="842"/>
      <c r="CE110" s="842"/>
      <c r="CF110" s="866">
        <v>180.8</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3956392</v>
      </c>
      <c r="BR111" s="817"/>
      <c r="BS111" s="817"/>
      <c r="BT111" s="817"/>
      <c r="BU111" s="817"/>
      <c r="BV111" s="817">
        <v>4077066</v>
      </c>
      <c r="BW111" s="817"/>
      <c r="BX111" s="817"/>
      <c r="BY111" s="817"/>
      <c r="BZ111" s="817"/>
      <c r="CA111" s="817">
        <v>4465940</v>
      </c>
      <c r="CB111" s="817"/>
      <c r="CC111" s="817"/>
      <c r="CD111" s="817"/>
      <c r="CE111" s="817"/>
      <c r="CF111" s="875">
        <v>5.8</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44641749</v>
      </c>
      <c r="BR112" s="817"/>
      <c r="BS112" s="817"/>
      <c r="BT112" s="817"/>
      <c r="BU112" s="817"/>
      <c r="BV112" s="817">
        <v>42128308</v>
      </c>
      <c r="BW112" s="817"/>
      <c r="BX112" s="817"/>
      <c r="BY112" s="817"/>
      <c r="BZ112" s="817"/>
      <c r="CA112" s="817">
        <v>39327963</v>
      </c>
      <c r="CB112" s="817"/>
      <c r="CC112" s="817"/>
      <c r="CD112" s="817"/>
      <c r="CE112" s="817"/>
      <c r="CF112" s="875">
        <v>51</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4750770</v>
      </c>
      <c r="AB113" s="919"/>
      <c r="AC113" s="919"/>
      <c r="AD113" s="919"/>
      <c r="AE113" s="920"/>
      <c r="AF113" s="921">
        <v>4477273</v>
      </c>
      <c r="AG113" s="919"/>
      <c r="AH113" s="919"/>
      <c r="AI113" s="919"/>
      <c r="AJ113" s="920"/>
      <c r="AK113" s="921">
        <v>4263367</v>
      </c>
      <c r="AL113" s="919"/>
      <c r="AM113" s="919"/>
      <c r="AN113" s="919"/>
      <c r="AO113" s="920"/>
      <c r="AP113" s="922">
        <v>5.5</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14106588</v>
      </c>
      <c r="BR113" s="817"/>
      <c r="BS113" s="817"/>
      <c r="BT113" s="817"/>
      <c r="BU113" s="817"/>
      <c r="BV113" s="817">
        <v>13612919</v>
      </c>
      <c r="BW113" s="817"/>
      <c r="BX113" s="817"/>
      <c r="BY113" s="817"/>
      <c r="BZ113" s="817"/>
      <c r="CA113" s="817">
        <v>12473569</v>
      </c>
      <c r="CB113" s="817"/>
      <c r="CC113" s="817"/>
      <c r="CD113" s="817"/>
      <c r="CE113" s="817"/>
      <c r="CF113" s="875">
        <v>16.2</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930563</v>
      </c>
      <c r="AB114" s="780"/>
      <c r="AC114" s="780"/>
      <c r="AD114" s="780"/>
      <c r="AE114" s="781"/>
      <c r="AF114" s="782">
        <v>745505</v>
      </c>
      <c r="AG114" s="780"/>
      <c r="AH114" s="780"/>
      <c r="AI114" s="780"/>
      <c r="AJ114" s="781"/>
      <c r="AK114" s="782">
        <v>1000329</v>
      </c>
      <c r="AL114" s="780"/>
      <c r="AM114" s="780"/>
      <c r="AN114" s="780"/>
      <c r="AO114" s="781"/>
      <c r="AP114" s="824">
        <v>1.3</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22629295</v>
      </c>
      <c r="BR114" s="817"/>
      <c r="BS114" s="817"/>
      <c r="BT114" s="817"/>
      <c r="BU114" s="817"/>
      <c r="BV114" s="817">
        <v>22331768</v>
      </c>
      <c r="BW114" s="817"/>
      <c r="BX114" s="817"/>
      <c r="BY114" s="817"/>
      <c r="BZ114" s="817"/>
      <c r="CA114" s="817">
        <v>23408520</v>
      </c>
      <c r="CB114" s="817"/>
      <c r="CC114" s="817"/>
      <c r="CD114" s="817"/>
      <c r="CE114" s="817"/>
      <c r="CF114" s="875">
        <v>30.4</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60546</v>
      </c>
      <c r="AB115" s="919"/>
      <c r="AC115" s="919"/>
      <c r="AD115" s="919"/>
      <c r="AE115" s="920"/>
      <c r="AF115" s="921">
        <v>35997</v>
      </c>
      <c r="AG115" s="919"/>
      <c r="AH115" s="919"/>
      <c r="AI115" s="919"/>
      <c r="AJ115" s="920"/>
      <c r="AK115" s="921">
        <v>23926</v>
      </c>
      <c r="AL115" s="919"/>
      <c r="AM115" s="919"/>
      <c r="AN115" s="919"/>
      <c r="AO115" s="920"/>
      <c r="AP115" s="922">
        <v>0</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1169059</v>
      </c>
      <c r="BR115" s="817"/>
      <c r="BS115" s="817"/>
      <c r="BT115" s="817"/>
      <c r="BU115" s="817"/>
      <c r="BV115" s="817">
        <v>1129771</v>
      </c>
      <c r="BW115" s="817"/>
      <c r="BX115" s="817"/>
      <c r="BY115" s="817"/>
      <c r="BZ115" s="817"/>
      <c r="CA115" s="817">
        <v>1128658</v>
      </c>
      <c r="CB115" s="817"/>
      <c r="CC115" s="817"/>
      <c r="CD115" s="817"/>
      <c r="CE115" s="817"/>
      <c r="CF115" s="875">
        <v>1.5</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3804809</v>
      </c>
      <c r="DH115" s="780"/>
      <c r="DI115" s="780"/>
      <c r="DJ115" s="780"/>
      <c r="DK115" s="781"/>
      <c r="DL115" s="782">
        <v>3596797</v>
      </c>
      <c r="DM115" s="780"/>
      <c r="DN115" s="780"/>
      <c r="DO115" s="780"/>
      <c r="DP115" s="781"/>
      <c r="DQ115" s="782">
        <v>4420114</v>
      </c>
      <c r="DR115" s="780"/>
      <c r="DS115" s="780"/>
      <c r="DT115" s="780"/>
      <c r="DU115" s="781"/>
      <c r="DV115" s="824">
        <v>5.7</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102950</v>
      </c>
      <c r="DH116" s="780"/>
      <c r="DI116" s="780"/>
      <c r="DJ116" s="780"/>
      <c r="DK116" s="781"/>
      <c r="DL116" s="782">
        <v>463287</v>
      </c>
      <c r="DM116" s="780"/>
      <c r="DN116" s="780"/>
      <c r="DO116" s="780"/>
      <c r="DP116" s="781"/>
      <c r="DQ116" s="782">
        <v>45826</v>
      </c>
      <c r="DR116" s="780"/>
      <c r="DS116" s="780"/>
      <c r="DT116" s="780"/>
      <c r="DU116" s="781"/>
      <c r="DV116" s="824">
        <v>0.1</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21921572</v>
      </c>
      <c r="AB117" s="903"/>
      <c r="AC117" s="903"/>
      <c r="AD117" s="903"/>
      <c r="AE117" s="904"/>
      <c r="AF117" s="905">
        <v>21761442</v>
      </c>
      <c r="AG117" s="903"/>
      <c r="AH117" s="903"/>
      <c r="AI117" s="903"/>
      <c r="AJ117" s="904"/>
      <c r="AK117" s="905">
        <v>22201562</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242527205</v>
      </c>
      <c r="BR119" s="845"/>
      <c r="BS119" s="845"/>
      <c r="BT119" s="845"/>
      <c r="BU119" s="845"/>
      <c r="BV119" s="845">
        <v>230740361</v>
      </c>
      <c r="BW119" s="845"/>
      <c r="BX119" s="845"/>
      <c r="BY119" s="845"/>
      <c r="BZ119" s="845"/>
      <c r="CA119" s="845">
        <v>220167217</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48633</v>
      </c>
      <c r="DH119" s="764"/>
      <c r="DI119" s="764"/>
      <c r="DJ119" s="764"/>
      <c r="DK119" s="765"/>
      <c r="DL119" s="766">
        <v>16982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34148068</v>
      </c>
      <c r="BR120" s="842"/>
      <c r="BS120" s="842"/>
      <c r="BT120" s="842"/>
      <c r="BU120" s="842"/>
      <c r="BV120" s="842">
        <v>36839520</v>
      </c>
      <c r="BW120" s="842"/>
      <c r="BX120" s="842"/>
      <c r="BY120" s="842"/>
      <c r="BZ120" s="842"/>
      <c r="CA120" s="842">
        <v>38614781</v>
      </c>
      <c r="CB120" s="842"/>
      <c r="CC120" s="842"/>
      <c r="CD120" s="842"/>
      <c r="CE120" s="842"/>
      <c r="CF120" s="866">
        <v>50.1</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40422069</v>
      </c>
      <c r="DH120" s="842"/>
      <c r="DI120" s="842"/>
      <c r="DJ120" s="842"/>
      <c r="DK120" s="842"/>
      <c r="DL120" s="842">
        <v>38122171</v>
      </c>
      <c r="DM120" s="842"/>
      <c r="DN120" s="842"/>
      <c r="DO120" s="842"/>
      <c r="DP120" s="842"/>
      <c r="DQ120" s="842">
        <v>36069320</v>
      </c>
      <c r="DR120" s="842"/>
      <c r="DS120" s="842"/>
      <c r="DT120" s="842"/>
      <c r="DU120" s="842"/>
      <c r="DV120" s="843">
        <v>46.8</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25210592</v>
      </c>
      <c r="BR121" s="817"/>
      <c r="BS121" s="817"/>
      <c r="BT121" s="817"/>
      <c r="BU121" s="817"/>
      <c r="BV121" s="817">
        <v>21923620</v>
      </c>
      <c r="BW121" s="817"/>
      <c r="BX121" s="817"/>
      <c r="BY121" s="817"/>
      <c r="BZ121" s="817"/>
      <c r="CA121" s="817">
        <v>21196384</v>
      </c>
      <c r="CB121" s="817"/>
      <c r="CC121" s="817"/>
      <c r="CD121" s="817"/>
      <c r="CE121" s="817"/>
      <c r="CF121" s="875">
        <v>27.5</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3841156</v>
      </c>
      <c r="DH121" s="817"/>
      <c r="DI121" s="817"/>
      <c r="DJ121" s="817"/>
      <c r="DK121" s="817"/>
      <c r="DL121" s="817">
        <v>3591565</v>
      </c>
      <c r="DM121" s="817"/>
      <c r="DN121" s="817"/>
      <c r="DO121" s="817"/>
      <c r="DP121" s="817"/>
      <c r="DQ121" s="817">
        <v>2827602</v>
      </c>
      <c r="DR121" s="817"/>
      <c r="DS121" s="817"/>
      <c r="DT121" s="817"/>
      <c r="DU121" s="817"/>
      <c r="DV121" s="794">
        <v>3.7</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157590094</v>
      </c>
      <c r="BR122" s="845"/>
      <c r="BS122" s="845"/>
      <c r="BT122" s="845"/>
      <c r="BU122" s="845"/>
      <c r="BV122" s="845">
        <v>150912524</v>
      </c>
      <c r="BW122" s="845"/>
      <c r="BX122" s="845"/>
      <c r="BY122" s="845"/>
      <c r="BZ122" s="845"/>
      <c r="CA122" s="845">
        <v>144471703</v>
      </c>
      <c r="CB122" s="845"/>
      <c r="CC122" s="845"/>
      <c r="CD122" s="845"/>
      <c r="CE122" s="845"/>
      <c r="CF122" s="846">
        <v>187.5</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370254</v>
      </c>
      <c r="DH122" s="817"/>
      <c r="DI122" s="817"/>
      <c r="DJ122" s="817"/>
      <c r="DK122" s="817"/>
      <c r="DL122" s="817">
        <v>405946</v>
      </c>
      <c r="DM122" s="817"/>
      <c r="DN122" s="817"/>
      <c r="DO122" s="817"/>
      <c r="DP122" s="817"/>
      <c r="DQ122" s="817">
        <v>423661</v>
      </c>
      <c r="DR122" s="817"/>
      <c r="DS122" s="817"/>
      <c r="DT122" s="817"/>
      <c r="DU122" s="817"/>
      <c r="DV122" s="794">
        <v>0.5</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60546</v>
      </c>
      <c r="AB123" s="780"/>
      <c r="AC123" s="780"/>
      <c r="AD123" s="780"/>
      <c r="AE123" s="781"/>
      <c r="AF123" s="782">
        <v>35997</v>
      </c>
      <c r="AG123" s="780"/>
      <c r="AH123" s="780"/>
      <c r="AI123" s="780"/>
      <c r="AJ123" s="781"/>
      <c r="AK123" s="782">
        <v>23926</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216948754</v>
      </c>
      <c r="BR123" s="833"/>
      <c r="BS123" s="833"/>
      <c r="BT123" s="833"/>
      <c r="BU123" s="833"/>
      <c r="BV123" s="833">
        <v>209675664</v>
      </c>
      <c r="BW123" s="833"/>
      <c r="BX123" s="833"/>
      <c r="BY123" s="833"/>
      <c r="BZ123" s="833"/>
      <c r="CA123" s="833">
        <v>204282868</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v>4289</v>
      </c>
      <c r="DH123" s="780"/>
      <c r="DI123" s="780"/>
      <c r="DJ123" s="780"/>
      <c r="DK123" s="781"/>
      <c r="DL123" s="782">
        <v>5120</v>
      </c>
      <c r="DM123" s="780"/>
      <c r="DN123" s="780"/>
      <c r="DO123" s="780"/>
      <c r="DP123" s="781"/>
      <c r="DQ123" s="782">
        <v>4443</v>
      </c>
      <c r="DR123" s="780"/>
      <c r="DS123" s="780"/>
      <c r="DT123" s="780"/>
      <c r="DU123" s="781"/>
      <c r="DV123" s="824">
        <v>0</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33</v>
      </c>
      <c r="BR124" s="831"/>
      <c r="BS124" s="831"/>
      <c r="BT124" s="831"/>
      <c r="BU124" s="831"/>
      <c r="BV124" s="831">
        <v>27.7</v>
      </c>
      <c r="BW124" s="831"/>
      <c r="BX124" s="831"/>
      <c r="BY124" s="831"/>
      <c r="BZ124" s="831"/>
      <c r="CA124" s="831">
        <v>20.6</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3981</v>
      </c>
      <c r="DH124" s="764"/>
      <c r="DI124" s="764"/>
      <c r="DJ124" s="764"/>
      <c r="DK124" s="765"/>
      <c r="DL124" s="766">
        <v>3506</v>
      </c>
      <c r="DM124" s="764"/>
      <c r="DN124" s="764"/>
      <c r="DO124" s="764"/>
      <c r="DP124" s="765"/>
      <c r="DQ124" s="766">
        <v>2937</v>
      </c>
      <c r="DR124" s="764"/>
      <c r="DS124" s="764"/>
      <c r="DT124" s="764"/>
      <c r="DU124" s="765"/>
      <c r="DV124" s="848">
        <v>0</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v>1169059</v>
      </c>
      <c r="DH126" s="817"/>
      <c r="DI126" s="817"/>
      <c r="DJ126" s="817"/>
      <c r="DK126" s="817"/>
      <c r="DL126" s="817">
        <v>1129771</v>
      </c>
      <c r="DM126" s="817"/>
      <c r="DN126" s="817"/>
      <c r="DO126" s="817"/>
      <c r="DP126" s="817"/>
      <c r="DQ126" s="817">
        <v>1128658</v>
      </c>
      <c r="DR126" s="817"/>
      <c r="DS126" s="817"/>
      <c r="DT126" s="817"/>
      <c r="DU126" s="817"/>
      <c r="DV126" s="794">
        <v>1.5</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3381462</v>
      </c>
      <c r="AB128" s="801"/>
      <c r="AC128" s="801"/>
      <c r="AD128" s="801"/>
      <c r="AE128" s="802"/>
      <c r="AF128" s="803">
        <v>3117178</v>
      </c>
      <c r="AG128" s="801"/>
      <c r="AH128" s="801"/>
      <c r="AI128" s="801"/>
      <c r="AJ128" s="802"/>
      <c r="AK128" s="803">
        <v>3409250</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92383584</v>
      </c>
      <c r="AB129" s="780"/>
      <c r="AC129" s="780"/>
      <c r="AD129" s="780"/>
      <c r="AE129" s="781"/>
      <c r="AF129" s="782">
        <v>90613583</v>
      </c>
      <c r="AG129" s="780"/>
      <c r="AH129" s="780"/>
      <c r="AI129" s="780"/>
      <c r="AJ129" s="781"/>
      <c r="AK129" s="782">
        <v>91426035</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14902726</v>
      </c>
      <c r="AB130" s="780"/>
      <c r="AC130" s="780"/>
      <c r="AD130" s="780"/>
      <c r="AE130" s="781"/>
      <c r="AF130" s="782">
        <v>14641795</v>
      </c>
      <c r="AG130" s="780"/>
      <c r="AH130" s="780"/>
      <c r="AI130" s="780"/>
      <c r="AJ130" s="781"/>
      <c r="AK130" s="782">
        <v>14366059</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5.2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77480858</v>
      </c>
      <c r="AB131" s="764"/>
      <c r="AC131" s="764"/>
      <c r="AD131" s="764"/>
      <c r="AE131" s="765"/>
      <c r="AF131" s="766">
        <v>75971788</v>
      </c>
      <c r="AG131" s="764"/>
      <c r="AH131" s="764"/>
      <c r="AI131" s="764"/>
      <c r="AJ131" s="765"/>
      <c r="AK131" s="766">
        <v>77059976</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20.6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4.6945582349999997</v>
      </c>
      <c r="AB132" s="745"/>
      <c r="AC132" s="745"/>
      <c r="AD132" s="745"/>
      <c r="AE132" s="746"/>
      <c r="AF132" s="747">
        <v>5.2683619339999996</v>
      </c>
      <c r="AG132" s="745"/>
      <c r="AH132" s="745"/>
      <c r="AI132" s="745"/>
      <c r="AJ132" s="746"/>
      <c r="AK132" s="747">
        <v>5.7439065380000001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4.3</v>
      </c>
      <c r="AB133" s="724"/>
      <c r="AC133" s="724"/>
      <c r="AD133" s="724"/>
      <c r="AE133" s="725"/>
      <c r="AF133" s="723">
        <v>4.9000000000000004</v>
      </c>
      <c r="AG133" s="724"/>
      <c r="AH133" s="724"/>
      <c r="AI133" s="724"/>
      <c r="AJ133" s="725"/>
      <c r="AK133" s="723">
        <v>5.2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TmhIs7ZRkIFllS68mIRNMQYV25ouRGx81eTE3ZMfa849eG9O7Iv9x/1Zl/+Y9xn118mf1ITEOWUstFSSwcKOw==" saltValue="aNrOVNQ7gBHyH2u6s5pR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43Y981QZ4aVYbzvK78bgPEFzHQJA/e/Sappc1YhePG5Avf3nW7ogW4DeW/pOhyHOAdIs4gK/nhOh9aH6u3mLNA==" saltValue="/Db0gdLOsMpNA89OtAxb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3iEhhZYDPQ3vKooPSXLkv3wpHIo7K/VrSFZuIDT6p/3EEwHCWxhJAPbUmAckKL26ZFXmuS1uI7i8O7IcnwbkQ==" saltValue="4+1a5Sf3ia+g9jf4p3GD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9" t="s">
        <v>485</v>
      </c>
      <c r="AP7" s="272"/>
      <c r="AQ7" s="273" t="s">
        <v>486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30"/>
      <c r="AP8" s="278" t="s">
        <v>487</v>
      </c>
      <c r="AQ8" s="279" t="s">
        <v>488</v>
      </c>
      <c r="AR8" s="280" t="s">
        <v>489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41" t="s">
        <v>490</v>
      </c>
      <c r="AL9" s="1142"/>
      <c r="AM9" s="1142"/>
      <c r="AN9" s="1143"/>
      <c r="AO9" s="281">
        <v>24740972</v>
      </c>
      <c r="AP9" s="281">
        <v>67677</v>
      </c>
      <c r="AQ9" s="282">
        <v>62936</v>
      </c>
      <c r="AR9" s="283">
        <v>7.5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41" t="s">
        <v>491</v>
      </c>
      <c r="AL10" s="1142"/>
      <c r="AM10" s="1142"/>
      <c r="AN10" s="1143"/>
      <c r="AO10" s="284">
        <v>722106</v>
      </c>
      <c r="AP10" s="284">
        <v>1975</v>
      </c>
      <c r="AQ10" s="285">
        <v>1734</v>
      </c>
      <c r="AR10" s="286">
        <v>13.9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41" t="s">
        <v>492</v>
      </c>
      <c r="AL11" s="1142"/>
      <c r="AM11" s="1142"/>
      <c r="AN11" s="1143"/>
      <c r="AO11" s="284" t="s">
        <v>493</v>
      </c>
      <c r="AP11" s="284" t="s">
        <v>493</v>
      </c>
      <c r="AQ11" s="285">
        <v>694</v>
      </c>
      <c r="AR11" s="286" t="s">
        <v>493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41" t="s">
        <v>494</v>
      </c>
      <c r="AL12" s="1142"/>
      <c r="AM12" s="1142"/>
      <c r="AN12" s="1143"/>
      <c r="AO12" s="284" t="s">
        <v>493</v>
      </c>
      <c r="AP12" s="284" t="s">
        <v>493</v>
      </c>
      <c r="AQ12" s="285">
        <v>24</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41" t="s">
        <v>495</v>
      </c>
      <c r="AL13" s="1142"/>
      <c r="AM13" s="1142"/>
      <c r="AN13" s="1143"/>
      <c r="AO13" s="284">
        <v>775526</v>
      </c>
      <c r="AP13" s="284">
        <v>2121</v>
      </c>
      <c r="AQ13" s="285">
        <v>1996</v>
      </c>
      <c r="AR13" s="286">
        <v>6.3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41" t="s">
        <v>496</v>
      </c>
      <c r="AL14" s="1142"/>
      <c r="AM14" s="1142"/>
      <c r="AN14" s="1143"/>
      <c r="AO14" s="284">
        <v>393859</v>
      </c>
      <c r="AP14" s="284">
        <v>1077</v>
      </c>
      <c r="AQ14" s="285">
        <v>1351</v>
      </c>
      <c r="AR14" s="286">
        <v>-20.3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44" t="s">
        <v>497</v>
      </c>
      <c r="AL15" s="1145"/>
      <c r="AM15" s="1145"/>
      <c r="AN15" s="1146"/>
      <c r="AO15" s="284">
        <v>-531940</v>
      </c>
      <c r="AP15" s="284">
        <v>-1455</v>
      </c>
      <c r="AQ15" s="285">
        <v>-1933</v>
      </c>
      <c r="AR15" s="286">
        <v>-24.7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44" t="s">
        <v>177</v>
      </c>
      <c r="AL16" s="1145"/>
      <c r="AM16" s="1145"/>
      <c r="AN16" s="1146"/>
      <c r="AO16" s="284">
        <v>26100523</v>
      </c>
      <c r="AP16" s="284">
        <v>71396</v>
      </c>
      <c r="AQ16" s="285">
        <v>66802</v>
      </c>
      <c r="AR16" s="286">
        <v>6.9</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7" t="s">
        <v>502</v>
      </c>
      <c r="AL21" s="1148"/>
      <c r="AM21" s="1148"/>
      <c r="AN21" s="1149"/>
      <c r="AO21" s="297">
        <v>6.98</v>
      </c>
      <c r="AP21" s="298">
        <v>6.52</v>
      </c>
      <c r="AQ21" s="299">
        <v>0.46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7" t="s">
        <v>503</v>
      </c>
      <c r="AL22" s="1148"/>
      <c r="AM22" s="1148"/>
      <c r="AN22" s="1149"/>
      <c r="AO22" s="302">
        <v>100.2</v>
      </c>
      <c r="AP22" s="303">
        <v>99.2</v>
      </c>
      <c r="AQ22" s="304">
        <v>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0" t="s">
        <v>504</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67"/>
    </row>
    <row r="27" spans="1:46" ht="13.2" x14ac:dyDescent="0.2">
      <c r="A27" s="309"/>
      <c r="AO27" s="262"/>
      <c r="AP27" s="262"/>
      <c r="AQ27" s="262"/>
      <c r="AR27" s="262"/>
      <c r="AS27" s="262"/>
      <c r="AT27" s="262"/>
    </row>
    <row r="28" spans="1:46" ht="16.2"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9" t="s">
        <v>485</v>
      </c>
      <c r="AP30" s="272"/>
      <c r="AQ30" s="273" t="s">
        <v>486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30"/>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507</v>
      </c>
      <c r="AL32" s="1132"/>
      <c r="AM32" s="1132"/>
      <c r="AN32" s="1133"/>
      <c r="AO32" s="312">
        <v>16913940</v>
      </c>
      <c r="AP32" s="312">
        <v>46267</v>
      </c>
      <c r="AQ32" s="313">
        <v>37417</v>
      </c>
      <c r="AR32" s="314">
        <v>23.7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508</v>
      </c>
      <c r="AL33" s="1132"/>
      <c r="AM33" s="1132"/>
      <c r="AN33" s="1133"/>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509</v>
      </c>
      <c r="AL34" s="1132"/>
      <c r="AM34" s="1132"/>
      <c r="AN34" s="1133"/>
      <c r="AO34" s="312" t="s">
        <v>493</v>
      </c>
      <c r="AP34" s="312" t="s">
        <v>493</v>
      </c>
      <c r="AQ34" s="313">
        <v>46</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510</v>
      </c>
      <c r="AL35" s="1132"/>
      <c r="AM35" s="1132"/>
      <c r="AN35" s="1133"/>
      <c r="AO35" s="312">
        <v>4263367</v>
      </c>
      <c r="AP35" s="312">
        <v>11662</v>
      </c>
      <c r="AQ35" s="313">
        <v>8245</v>
      </c>
      <c r="AR35" s="314">
        <v>41.4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511</v>
      </c>
      <c r="AL36" s="1132"/>
      <c r="AM36" s="1132"/>
      <c r="AN36" s="1133"/>
      <c r="AO36" s="312">
        <v>1000329</v>
      </c>
      <c r="AP36" s="312">
        <v>2736</v>
      </c>
      <c r="AQ36" s="313">
        <v>440</v>
      </c>
      <c r="AR36" s="314">
        <v>521.79999999999995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512</v>
      </c>
      <c r="AL37" s="1132"/>
      <c r="AM37" s="1132"/>
      <c r="AN37" s="1133"/>
      <c r="AO37" s="312">
        <v>23926</v>
      </c>
      <c r="AP37" s="312">
        <v>65</v>
      </c>
      <c r="AQ37" s="313">
        <v>558</v>
      </c>
      <c r="AR37" s="314">
        <v>-88.4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513</v>
      </c>
      <c r="AL38" s="1135"/>
      <c r="AM38" s="1135"/>
      <c r="AN38" s="1136"/>
      <c r="AO38" s="315" t="s">
        <v>493</v>
      </c>
      <c r="AP38" s="315" t="s">
        <v>493</v>
      </c>
      <c r="AQ38" s="316">
        <v>1</v>
      </c>
      <c r="AR38" s="304" t="s">
        <v>493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514</v>
      </c>
      <c r="AL39" s="1135"/>
      <c r="AM39" s="1135"/>
      <c r="AN39" s="1136"/>
      <c r="AO39" s="312">
        <v>-3409250</v>
      </c>
      <c r="AP39" s="312">
        <v>-9326</v>
      </c>
      <c r="AQ39" s="313">
        <v>-7933</v>
      </c>
      <c r="AR39" s="314">
        <v>17.600000000000001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515</v>
      </c>
      <c r="AL40" s="1132"/>
      <c r="AM40" s="1132"/>
      <c r="AN40" s="1133"/>
      <c r="AO40" s="312">
        <v>-14366059</v>
      </c>
      <c r="AP40" s="312">
        <v>-39297</v>
      </c>
      <c r="AQ40" s="313">
        <v>-28055</v>
      </c>
      <c r="AR40" s="314">
        <v>40.1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4426253</v>
      </c>
      <c r="AP41" s="312">
        <v>12108</v>
      </c>
      <c r="AQ41" s="313">
        <v>10719</v>
      </c>
      <c r="AR41" s="314">
        <v>13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485</v>
      </c>
      <c r="AN49" s="1126" t="s">
        <v>518</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519</v>
      </c>
      <c r="AO50" s="329" t="s">
        <v>520</v>
      </c>
      <c r="AP50" s="330" t="s">
        <v>521</v>
      </c>
      <c r="AQ50" s="331" t="s">
        <v>522</v>
      </c>
      <c r="AR50" s="332" t="s">
        <v>523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21724296</v>
      </c>
      <c r="AN51" s="334">
        <v>57795</v>
      </c>
      <c r="AO51" s="335">
        <v>33.700000000000003</v>
      </c>
      <c r="AP51" s="336">
        <v>51849</v>
      </c>
      <c r="AQ51" s="337">
        <v>11.6</v>
      </c>
      <c r="AR51" s="338">
        <v>22.1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8534484</v>
      </c>
      <c r="AN52" s="342">
        <v>22705</v>
      </c>
      <c r="AO52" s="343">
        <v>7.9</v>
      </c>
      <c r="AP52" s="344">
        <v>26326</v>
      </c>
      <c r="AQ52" s="345">
        <v>9.6</v>
      </c>
      <c r="AR52" s="346">
        <v>-1.7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18159157</v>
      </c>
      <c r="AN53" s="334">
        <v>48549</v>
      </c>
      <c r="AO53" s="335">
        <v>-16</v>
      </c>
      <c r="AP53" s="336">
        <v>52191</v>
      </c>
      <c r="AQ53" s="337">
        <v>0.7</v>
      </c>
      <c r="AR53" s="338">
        <v>-16.7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9626469</v>
      </c>
      <c r="AN54" s="342">
        <v>25737</v>
      </c>
      <c r="AO54" s="343">
        <v>13.4</v>
      </c>
      <c r="AP54" s="344">
        <v>26807</v>
      </c>
      <c r="AQ54" s="345">
        <v>1.8</v>
      </c>
      <c r="AR54" s="346">
        <v>11.6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14321200</v>
      </c>
      <c r="AN55" s="334">
        <v>38534</v>
      </c>
      <c r="AO55" s="335">
        <v>-20.6</v>
      </c>
      <c r="AP55" s="336">
        <v>48105</v>
      </c>
      <c r="AQ55" s="337">
        <v>-7.8</v>
      </c>
      <c r="AR55" s="338">
        <v>-12.8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6865859</v>
      </c>
      <c r="AN56" s="342">
        <v>18474</v>
      </c>
      <c r="AO56" s="343">
        <v>-28.2</v>
      </c>
      <c r="AP56" s="344">
        <v>24072</v>
      </c>
      <c r="AQ56" s="345">
        <v>-10.199999999999999</v>
      </c>
      <c r="AR56" s="346">
        <v>-18</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13148807</v>
      </c>
      <c r="AN57" s="334">
        <v>35654</v>
      </c>
      <c r="AO57" s="335">
        <v>-7.5</v>
      </c>
      <c r="AP57" s="336">
        <v>47446</v>
      </c>
      <c r="AQ57" s="337">
        <v>-1.4</v>
      </c>
      <c r="AR57" s="338">
        <v>-6.1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7417625</v>
      </c>
      <c r="AN58" s="342">
        <v>20114</v>
      </c>
      <c r="AO58" s="343">
        <v>8.9</v>
      </c>
      <c r="AP58" s="344">
        <v>24371</v>
      </c>
      <c r="AQ58" s="345">
        <v>1.2</v>
      </c>
      <c r="AR58" s="346">
        <v>7.7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15976414</v>
      </c>
      <c r="AN59" s="334">
        <v>43703</v>
      </c>
      <c r="AO59" s="335">
        <v>22.6</v>
      </c>
      <c r="AP59" s="336">
        <v>48387</v>
      </c>
      <c r="AQ59" s="337">
        <v>2</v>
      </c>
      <c r="AR59" s="338">
        <v>20.6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9119603</v>
      </c>
      <c r="AN60" s="342">
        <v>24946</v>
      </c>
      <c r="AO60" s="343">
        <v>24</v>
      </c>
      <c r="AP60" s="344">
        <v>25592</v>
      </c>
      <c r="AQ60" s="345">
        <v>5</v>
      </c>
      <c r="AR60" s="346">
        <v>19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16665975</v>
      </c>
      <c r="AN61" s="349">
        <v>44847</v>
      </c>
      <c r="AO61" s="350">
        <v>2.4</v>
      </c>
      <c r="AP61" s="351">
        <v>49596</v>
      </c>
      <c r="AQ61" s="352">
        <v>1</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8312808</v>
      </c>
      <c r="AN62" s="342">
        <v>22395</v>
      </c>
      <c r="AO62" s="343">
        <v>5.2</v>
      </c>
      <c r="AP62" s="344">
        <v>25434</v>
      </c>
      <c r="AQ62" s="345">
        <v>1.5</v>
      </c>
      <c r="AR62" s="346">
        <v>3.7</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Nlm1oXutJXfhUBOhr7PJZZIgvvC7PLkBrY/3xiF7LIxMK7jlVBlXO65tDVGeXd63IMO4l4S1Ra4UTnE1gFkuSw==" saltValue="iaMTDHtOUZ88q3mZV9o0L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0" spans="125:125" ht="13.5" hidden="1" customHeight="1" x14ac:dyDescent="0.2"/>
    <row r="121" spans="125:125" ht="13.5" hidden="1" customHeight="1" x14ac:dyDescent="0.2">
      <c r="DU121" s="259"/>
    </row>
  </sheetData>
  <sheetProtection algorithmName="SHA-512" hashValue="UWsJdDkspvmfu5uLMJnQEpm3txBqSbT3eeElvUsOfV+yL1xh2iMaItDQyBW7eWYERH28G/uWOiExwfzprV0TTA==" saltValue="9boV11pkes34jRyHkrzC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jgZeKVkfKelcVyqJXCvqK27CCHS6PVvImHVRO11kabOGMVero1Bjl3/46mqkZtt+NqtT9hIHVppCvH/vf0QElQ==" saltValue="IOm8hL67UVno/wdt/1Iz0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50" t="s">
        <v>3</v>
      </c>
      <c r="D47" s="1150"/>
      <c r="E47" s="1151"/>
      <c r="F47" s="11">
        <v>15.3</v>
      </c>
      <c r="G47" s="12">
        <v>15.21</v>
      </c>
      <c r="H47" s="12">
        <v>17.07</v>
      </c>
      <c r="I47" s="12">
        <v>19.64</v>
      </c>
      <c r="J47" s="13">
        <v>19.7</v>
      </c>
    </row>
    <row r="48" spans="2:10" ht="57.75" customHeight="1" x14ac:dyDescent="0.2">
      <c r="B48" s="14"/>
      <c r="C48" s="1152" t="s">
        <v>4</v>
      </c>
      <c r="D48" s="1152"/>
      <c r="E48" s="1153"/>
      <c r="F48" s="15">
        <v>0.24</v>
      </c>
      <c r="G48" s="16">
        <v>4.99</v>
      </c>
      <c r="H48" s="16">
        <v>4.3600000000000003</v>
      </c>
      <c r="I48" s="16">
        <v>4.1900000000000004</v>
      </c>
      <c r="J48" s="17">
        <v>4.0599999999999996</v>
      </c>
    </row>
    <row r="49" spans="2:10" ht="57.75" customHeight="1" thickBot="1" x14ac:dyDescent="0.25">
      <c r="B49" s="18"/>
      <c r="C49" s="1154" t="s">
        <v>5</v>
      </c>
      <c r="D49" s="1154"/>
      <c r="E49" s="1155"/>
      <c r="F49" s="19" t="s">
        <v>537</v>
      </c>
      <c r="G49" s="20">
        <v>4.78</v>
      </c>
      <c r="H49" s="20" t="s">
        <v>538</v>
      </c>
      <c r="I49" s="20" t="s">
        <v>539</v>
      </c>
      <c r="J49" s="21" t="s">
        <v>540</v>
      </c>
    </row>
    <row r="50" spans="2:10" ht="13.2" x14ac:dyDescent="0.2"/>
  </sheetData>
  <sheetProtection algorithmName="SHA-512" hashValue="O9vjAeHcKWh6GCsIb6WRSMf6NuBf/ZLNInyvQ/YZGqNBWDeB+dugDTgtqgdgGINaCwuLVvYWGWT7KnS4RAVVdA==" saltValue="C5aJc/jK0NrnUcPaSt5k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62" t="s">
        <v>541</v>
      </c>
      <c r="D34" s="1162"/>
      <c r="E34" s="1163"/>
      <c r="F34" s="32">
        <v>15.53</v>
      </c>
      <c r="G34" s="33">
        <v>15.71</v>
      </c>
      <c r="H34" s="33">
        <v>15.93</v>
      </c>
      <c r="I34" s="33">
        <v>15.74</v>
      </c>
      <c r="J34" s="34">
        <v>16.05</v>
      </c>
      <c r="K34" s="22"/>
      <c r="L34" s="22"/>
      <c r="M34" s="22"/>
      <c r="N34" s="22"/>
      <c r="O34" s="22"/>
      <c r="P34" s="22"/>
    </row>
    <row r="35" spans="1:16" ht="39" customHeight="1" x14ac:dyDescent="0.2">
      <c r="A35" s="22"/>
      <c r="B35" s="35"/>
      <c r="C35" s="1156" t="s">
        <v>542</v>
      </c>
      <c r="D35" s="1157"/>
      <c r="E35" s="1158"/>
      <c r="F35" s="36">
        <v>6.07</v>
      </c>
      <c r="G35" s="37">
        <v>5.88</v>
      </c>
      <c r="H35" s="37">
        <v>6.26</v>
      </c>
      <c r="I35" s="37">
        <v>5.84</v>
      </c>
      <c r="J35" s="38">
        <v>5.57</v>
      </c>
      <c r="K35" s="22"/>
      <c r="L35" s="22"/>
      <c r="M35" s="22"/>
      <c r="N35" s="22"/>
      <c r="O35" s="22"/>
      <c r="P35" s="22"/>
    </row>
    <row r="36" spans="1:16" ht="39" customHeight="1" x14ac:dyDescent="0.2">
      <c r="A36" s="22"/>
      <c r="B36" s="35"/>
      <c r="C36" s="1156" t="s">
        <v>543</v>
      </c>
      <c r="D36" s="1157"/>
      <c r="E36" s="1158"/>
      <c r="F36" s="36">
        <v>0.23</v>
      </c>
      <c r="G36" s="37">
        <v>4.99</v>
      </c>
      <c r="H36" s="37">
        <v>4.3600000000000003</v>
      </c>
      <c r="I36" s="37">
        <v>4.18</v>
      </c>
      <c r="J36" s="38">
        <v>4.05</v>
      </c>
      <c r="K36" s="22"/>
      <c r="L36" s="22"/>
      <c r="M36" s="22"/>
      <c r="N36" s="22"/>
      <c r="O36" s="22"/>
      <c r="P36" s="22"/>
    </row>
    <row r="37" spans="1:16" ht="39" customHeight="1" x14ac:dyDescent="0.2">
      <c r="A37" s="22"/>
      <c r="B37" s="35"/>
      <c r="C37" s="1156" t="s">
        <v>544</v>
      </c>
      <c r="D37" s="1157"/>
      <c r="E37" s="1158"/>
      <c r="F37" s="36">
        <v>1.82</v>
      </c>
      <c r="G37" s="37">
        <v>1.65</v>
      </c>
      <c r="H37" s="37">
        <v>1.65</v>
      </c>
      <c r="I37" s="37">
        <v>1.74</v>
      </c>
      <c r="J37" s="38">
        <v>1.74</v>
      </c>
      <c r="K37" s="22"/>
      <c r="L37" s="22"/>
      <c r="M37" s="22"/>
      <c r="N37" s="22"/>
      <c r="O37" s="22"/>
      <c r="P37" s="22"/>
    </row>
    <row r="38" spans="1:16" ht="39" customHeight="1" x14ac:dyDescent="0.2">
      <c r="A38" s="22"/>
      <c r="B38" s="35"/>
      <c r="C38" s="1156" t="s">
        <v>545</v>
      </c>
      <c r="D38" s="1157"/>
      <c r="E38" s="1158"/>
      <c r="F38" s="36">
        <v>0.79</v>
      </c>
      <c r="G38" s="37">
        <v>0.69</v>
      </c>
      <c r="H38" s="37">
        <v>0.95</v>
      </c>
      <c r="I38" s="37">
        <v>1.07</v>
      </c>
      <c r="J38" s="38">
        <v>0.89</v>
      </c>
      <c r="K38" s="22"/>
      <c r="L38" s="22"/>
      <c r="M38" s="22"/>
      <c r="N38" s="22"/>
      <c r="O38" s="22"/>
      <c r="P38" s="22"/>
    </row>
    <row r="39" spans="1:16" ht="39" customHeight="1" x14ac:dyDescent="0.2">
      <c r="A39" s="22"/>
      <c r="B39" s="35"/>
      <c r="C39" s="1156" t="s">
        <v>546</v>
      </c>
      <c r="D39" s="1157"/>
      <c r="E39" s="1158"/>
      <c r="F39" s="36">
        <v>0.36</v>
      </c>
      <c r="G39" s="37">
        <v>1.28</v>
      </c>
      <c r="H39" s="37">
        <v>1.25</v>
      </c>
      <c r="I39" s="37">
        <v>1.19</v>
      </c>
      <c r="J39" s="38">
        <v>0.86</v>
      </c>
      <c r="K39" s="22"/>
      <c r="L39" s="22"/>
      <c r="M39" s="22"/>
      <c r="N39" s="22"/>
      <c r="O39" s="22"/>
      <c r="P39" s="22"/>
    </row>
    <row r="40" spans="1:16" ht="39" customHeight="1" x14ac:dyDescent="0.2">
      <c r="A40" s="22"/>
      <c r="B40" s="35"/>
      <c r="C40" s="1156" t="s">
        <v>547</v>
      </c>
      <c r="D40" s="1157"/>
      <c r="E40" s="1158"/>
      <c r="F40" s="36">
        <v>0.06</v>
      </c>
      <c r="G40" s="37">
        <v>0.08</v>
      </c>
      <c r="H40" s="37">
        <v>0.09</v>
      </c>
      <c r="I40" s="37">
        <v>0.11</v>
      </c>
      <c r="J40" s="38">
        <v>0.12</v>
      </c>
      <c r="K40" s="22"/>
      <c r="L40" s="22"/>
      <c r="M40" s="22"/>
      <c r="N40" s="22"/>
      <c r="O40" s="22"/>
      <c r="P40" s="22"/>
    </row>
    <row r="41" spans="1:16" ht="39" customHeight="1" x14ac:dyDescent="0.2">
      <c r="A41" s="22"/>
      <c r="B41" s="35"/>
      <c r="C41" s="1156" t="s">
        <v>548</v>
      </c>
      <c r="D41" s="1157"/>
      <c r="E41" s="1158"/>
      <c r="F41" s="36">
        <v>0.01</v>
      </c>
      <c r="G41" s="37">
        <v>0.01</v>
      </c>
      <c r="H41" s="37">
        <v>0</v>
      </c>
      <c r="I41" s="37">
        <v>0.01</v>
      </c>
      <c r="J41" s="38">
        <v>0.01</v>
      </c>
      <c r="K41" s="22"/>
      <c r="L41" s="22"/>
      <c r="M41" s="22"/>
      <c r="N41" s="22"/>
      <c r="O41" s="22"/>
      <c r="P41" s="22"/>
    </row>
    <row r="42" spans="1:16" ht="39" customHeight="1" x14ac:dyDescent="0.2">
      <c r="A42" s="22"/>
      <c r="B42" s="39"/>
      <c r="C42" s="1156" t="s">
        <v>549</v>
      </c>
      <c r="D42" s="1157"/>
      <c r="E42" s="1158"/>
      <c r="F42" s="36" t="s">
        <v>493</v>
      </c>
      <c r="G42" s="37" t="s">
        <v>493</v>
      </c>
      <c r="H42" s="37" t="s">
        <v>493</v>
      </c>
      <c r="I42" s="37" t="s">
        <v>493</v>
      </c>
      <c r="J42" s="38" t="s">
        <v>493</v>
      </c>
      <c r="K42" s="22"/>
      <c r="L42" s="22"/>
      <c r="M42" s="22"/>
      <c r="N42" s="22"/>
      <c r="O42" s="22"/>
      <c r="P42" s="22"/>
    </row>
    <row r="43" spans="1:16" ht="39" customHeight="1" thickBot="1" x14ac:dyDescent="0.25">
      <c r="A43" s="22"/>
      <c r="B43" s="40"/>
      <c r="C43" s="1159" t="s">
        <v>550</v>
      </c>
      <c r="D43" s="1160"/>
      <c r="E43" s="1161"/>
      <c r="F43" s="41">
        <v>0.05</v>
      </c>
      <c r="G43" s="42">
        <v>0</v>
      </c>
      <c r="H43" s="42">
        <v>0.01</v>
      </c>
      <c r="I43" s="42">
        <v>0.04</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YOilcLjzFp+sCQzHjUVZG7q6+476gkwEeUzpAqQj73ZlA2AueJ5UPUQBZUjaFDUR5jed5osLOAO1kqLnxt41g==" saltValue="tC7xv3GC6RROL/iDSK6c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87" t="s">
        <v>9</v>
      </c>
      <c r="C45" s="1188"/>
      <c r="D45" s="58"/>
      <c r="E45" s="1193" t="s">
        <v>10</v>
      </c>
      <c r="F45" s="1193"/>
      <c r="G45" s="1193"/>
      <c r="H45" s="1193"/>
      <c r="I45" s="1193"/>
      <c r="J45" s="1194"/>
      <c r="K45" s="59">
        <v>15965</v>
      </c>
      <c r="L45" s="60">
        <v>15990</v>
      </c>
      <c r="M45" s="60">
        <v>16180</v>
      </c>
      <c r="N45" s="60">
        <v>16503</v>
      </c>
      <c r="O45" s="61">
        <v>16914</v>
      </c>
      <c r="P45" s="48"/>
      <c r="Q45" s="48"/>
      <c r="R45" s="48"/>
      <c r="S45" s="48"/>
      <c r="T45" s="48"/>
      <c r="U45" s="48"/>
    </row>
    <row r="46" spans="1:21" ht="30.75" customHeight="1" x14ac:dyDescent="0.2">
      <c r="A46" s="48"/>
      <c r="B46" s="1189"/>
      <c r="C46" s="1190"/>
      <c r="D46" s="62"/>
      <c r="E46" s="1166" t="s">
        <v>11</v>
      </c>
      <c r="F46" s="1166"/>
      <c r="G46" s="1166"/>
      <c r="H46" s="1166"/>
      <c r="I46" s="1166"/>
      <c r="J46" s="1167"/>
      <c r="K46" s="63" t="s">
        <v>493</v>
      </c>
      <c r="L46" s="64" t="s">
        <v>493</v>
      </c>
      <c r="M46" s="64" t="s">
        <v>493</v>
      </c>
      <c r="N46" s="64" t="s">
        <v>493</v>
      </c>
      <c r="O46" s="65" t="s">
        <v>493</v>
      </c>
      <c r="P46" s="48"/>
      <c r="Q46" s="48"/>
      <c r="R46" s="48"/>
      <c r="S46" s="48"/>
      <c r="T46" s="48"/>
      <c r="U46" s="48"/>
    </row>
    <row r="47" spans="1:21" ht="30.75" customHeight="1" x14ac:dyDescent="0.2">
      <c r="A47" s="48"/>
      <c r="B47" s="1189"/>
      <c r="C47" s="1190"/>
      <c r="D47" s="62"/>
      <c r="E47" s="1166" t="s">
        <v>12</v>
      </c>
      <c r="F47" s="1166"/>
      <c r="G47" s="1166"/>
      <c r="H47" s="1166"/>
      <c r="I47" s="1166"/>
      <c r="J47" s="1167"/>
      <c r="K47" s="63" t="s">
        <v>493</v>
      </c>
      <c r="L47" s="64" t="s">
        <v>493</v>
      </c>
      <c r="M47" s="64" t="s">
        <v>493</v>
      </c>
      <c r="N47" s="64" t="s">
        <v>493</v>
      </c>
      <c r="O47" s="65" t="s">
        <v>493</v>
      </c>
      <c r="P47" s="48"/>
      <c r="Q47" s="48"/>
      <c r="R47" s="48"/>
      <c r="S47" s="48"/>
      <c r="T47" s="48"/>
      <c r="U47" s="48"/>
    </row>
    <row r="48" spans="1:21" ht="30.75" customHeight="1" x14ac:dyDescent="0.2">
      <c r="A48" s="48"/>
      <c r="B48" s="1189"/>
      <c r="C48" s="1190"/>
      <c r="D48" s="62"/>
      <c r="E48" s="1166" t="s">
        <v>13</v>
      </c>
      <c r="F48" s="1166"/>
      <c r="G48" s="1166"/>
      <c r="H48" s="1166"/>
      <c r="I48" s="1166"/>
      <c r="J48" s="1167"/>
      <c r="K48" s="63">
        <v>4880</v>
      </c>
      <c r="L48" s="64">
        <v>4780</v>
      </c>
      <c r="M48" s="64">
        <v>4751</v>
      </c>
      <c r="N48" s="64">
        <v>4477</v>
      </c>
      <c r="O48" s="65">
        <v>4263</v>
      </c>
      <c r="P48" s="48"/>
      <c r="Q48" s="48"/>
      <c r="R48" s="48"/>
      <c r="S48" s="48"/>
      <c r="T48" s="48"/>
      <c r="U48" s="48"/>
    </row>
    <row r="49" spans="1:21" ht="30.75" customHeight="1" x14ac:dyDescent="0.2">
      <c r="A49" s="48"/>
      <c r="B49" s="1189"/>
      <c r="C49" s="1190"/>
      <c r="D49" s="62"/>
      <c r="E49" s="1166" t="s">
        <v>14</v>
      </c>
      <c r="F49" s="1166"/>
      <c r="G49" s="1166"/>
      <c r="H49" s="1166"/>
      <c r="I49" s="1166"/>
      <c r="J49" s="1167"/>
      <c r="K49" s="63">
        <v>460</v>
      </c>
      <c r="L49" s="64">
        <v>860</v>
      </c>
      <c r="M49" s="64">
        <v>931</v>
      </c>
      <c r="N49" s="64">
        <v>746</v>
      </c>
      <c r="O49" s="65">
        <v>1000</v>
      </c>
      <c r="P49" s="48"/>
      <c r="Q49" s="48"/>
      <c r="R49" s="48"/>
      <c r="S49" s="48"/>
      <c r="T49" s="48"/>
      <c r="U49" s="48"/>
    </row>
    <row r="50" spans="1:21" ht="30.75" customHeight="1" x14ac:dyDescent="0.2">
      <c r="A50" s="48"/>
      <c r="B50" s="1189"/>
      <c r="C50" s="1190"/>
      <c r="D50" s="62"/>
      <c r="E50" s="1166" t="s">
        <v>15</v>
      </c>
      <c r="F50" s="1166"/>
      <c r="G50" s="1166"/>
      <c r="H50" s="1166"/>
      <c r="I50" s="1166"/>
      <c r="J50" s="1167"/>
      <c r="K50" s="63">
        <v>132</v>
      </c>
      <c r="L50" s="64">
        <v>128</v>
      </c>
      <c r="M50" s="64">
        <v>61</v>
      </c>
      <c r="N50" s="64">
        <v>36</v>
      </c>
      <c r="O50" s="65">
        <v>24</v>
      </c>
      <c r="P50" s="48"/>
      <c r="Q50" s="48"/>
      <c r="R50" s="48"/>
      <c r="S50" s="48"/>
      <c r="T50" s="48"/>
      <c r="U50" s="48"/>
    </row>
    <row r="51" spans="1:21" ht="30.75" customHeight="1" x14ac:dyDescent="0.2">
      <c r="A51" s="48"/>
      <c r="B51" s="1191"/>
      <c r="C51" s="1192"/>
      <c r="D51" s="66"/>
      <c r="E51" s="1166" t="s">
        <v>16</v>
      </c>
      <c r="F51" s="1166"/>
      <c r="G51" s="1166"/>
      <c r="H51" s="1166"/>
      <c r="I51" s="1166"/>
      <c r="J51" s="1167"/>
      <c r="K51" s="63" t="s">
        <v>493</v>
      </c>
      <c r="L51" s="64" t="s">
        <v>493</v>
      </c>
      <c r="M51" s="64" t="s">
        <v>493</v>
      </c>
      <c r="N51" s="64" t="s">
        <v>493</v>
      </c>
      <c r="O51" s="65" t="s">
        <v>493</v>
      </c>
      <c r="P51" s="48"/>
      <c r="Q51" s="48"/>
      <c r="R51" s="48"/>
      <c r="S51" s="48"/>
      <c r="T51" s="48"/>
      <c r="U51" s="48"/>
    </row>
    <row r="52" spans="1:21" ht="30.75" customHeight="1" x14ac:dyDescent="0.2">
      <c r="A52" s="48"/>
      <c r="B52" s="1164" t="s">
        <v>17</v>
      </c>
      <c r="C52" s="1165"/>
      <c r="D52" s="66"/>
      <c r="E52" s="1166" t="s">
        <v>18</v>
      </c>
      <c r="F52" s="1166"/>
      <c r="G52" s="1166"/>
      <c r="H52" s="1166"/>
      <c r="I52" s="1166"/>
      <c r="J52" s="1167"/>
      <c r="K52" s="63">
        <v>18838</v>
      </c>
      <c r="L52" s="64">
        <v>18153</v>
      </c>
      <c r="M52" s="64">
        <v>18284</v>
      </c>
      <c r="N52" s="64">
        <v>17759</v>
      </c>
      <c r="O52" s="65">
        <v>17775</v>
      </c>
      <c r="P52" s="48"/>
      <c r="Q52" s="48"/>
      <c r="R52" s="48"/>
      <c r="S52" s="48"/>
      <c r="T52" s="48"/>
      <c r="U52" s="48"/>
    </row>
    <row r="53" spans="1:21" ht="30.75" customHeight="1" thickBot="1" x14ac:dyDescent="0.25">
      <c r="A53" s="48"/>
      <c r="B53" s="1168" t="s">
        <v>19</v>
      </c>
      <c r="C53" s="1169"/>
      <c r="D53" s="67"/>
      <c r="E53" s="1170" t="s">
        <v>20</v>
      </c>
      <c r="F53" s="1170"/>
      <c r="G53" s="1170"/>
      <c r="H53" s="1170"/>
      <c r="I53" s="1170"/>
      <c r="J53" s="1171"/>
      <c r="K53" s="68">
        <v>2599</v>
      </c>
      <c r="L53" s="69">
        <v>3605</v>
      </c>
      <c r="M53" s="69">
        <v>3639</v>
      </c>
      <c r="N53" s="69">
        <v>4003</v>
      </c>
      <c r="O53" s="70">
        <v>4426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551</v>
      </c>
      <c r="L57" s="81" t="s">
        <v>552</v>
      </c>
      <c r="M57" s="81" t="s">
        <v>553</v>
      </c>
      <c r="N57" s="81" t="s">
        <v>554</v>
      </c>
      <c r="O57" s="82" t="s">
        <v>555</v>
      </c>
      <c r="P57" s="48"/>
      <c r="Q57" s="48"/>
      <c r="R57" s="48"/>
      <c r="S57" s="48"/>
      <c r="T57" s="48"/>
      <c r="U57" s="48"/>
    </row>
    <row r="58" spans="1:21" ht="31.5" customHeight="1" x14ac:dyDescent="0.2">
      <c r="B58" s="1172" t="s">
        <v>24</v>
      </c>
      <c r="C58" s="1173"/>
      <c r="D58" s="1178" t="s">
        <v>25</v>
      </c>
      <c r="E58" s="1179"/>
      <c r="F58" s="1179"/>
      <c r="G58" s="1179"/>
      <c r="H58" s="1179"/>
      <c r="I58" s="1179"/>
      <c r="J58" s="1180"/>
      <c r="K58" s="83"/>
      <c r="L58" s="84"/>
      <c r="M58" s="84"/>
      <c r="N58" s="84"/>
      <c r="O58" s="85"/>
    </row>
    <row r="59" spans="1:21" ht="31.5" customHeight="1" x14ac:dyDescent="0.2">
      <c r="B59" s="1174"/>
      <c r="C59" s="1175"/>
      <c r="D59" s="1181" t="s">
        <v>26</v>
      </c>
      <c r="E59" s="1182"/>
      <c r="F59" s="1182"/>
      <c r="G59" s="1182"/>
      <c r="H59" s="1182"/>
      <c r="I59" s="1182"/>
      <c r="J59" s="1183"/>
      <c r="K59" s="86"/>
      <c r="L59" s="87"/>
      <c r="M59" s="87"/>
      <c r="N59" s="87"/>
      <c r="O59" s="88"/>
    </row>
    <row r="60" spans="1:21" ht="31.5" customHeight="1" thickBot="1" x14ac:dyDescent="0.25">
      <c r="B60" s="1176"/>
      <c r="C60" s="1177"/>
      <c r="D60" s="1184" t="s">
        <v>27</v>
      </c>
      <c r="E60" s="1185"/>
      <c r="F60" s="1185"/>
      <c r="G60" s="1185"/>
      <c r="H60" s="1185"/>
      <c r="I60" s="1185"/>
      <c r="J60" s="118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Fo7iuVi3LvNseZY7uN2naNJ6DvSWpHD6Rh7poqsxSty9nXWYLApRjXDRMDk50PC+xd9EGVt/ErKyj1mumNlNg==" saltValue="WrscbWZD8GlG7wh3tTLh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207" t="s">
        <v>30</v>
      </c>
      <c r="C41" s="1208"/>
      <c r="D41" s="105"/>
      <c r="E41" s="1209" t="s">
        <v>31</v>
      </c>
      <c r="F41" s="1209"/>
      <c r="G41" s="1209"/>
      <c r="H41" s="1210"/>
      <c r="I41" s="355">
        <v>160273</v>
      </c>
      <c r="J41" s="356">
        <v>160516</v>
      </c>
      <c r="K41" s="356">
        <v>156024</v>
      </c>
      <c r="L41" s="356">
        <v>147461</v>
      </c>
      <c r="M41" s="357">
        <v>139363</v>
      </c>
    </row>
    <row r="42" spans="2:13" ht="27.75" customHeight="1" x14ac:dyDescent="0.2">
      <c r="B42" s="1197"/>
      <c r="C42" s="1198"/>
      <c r="D42" s="106"/>
      <c r="E42" s="1201" t="s">
        <v>32</v>
      </c>
      <c r="F42" s="1201"/>
      <c r="G42" s="1201"/>
      <c r="H42" s="1202"/>
      <c r="I42" s="358">
        <v>4617</v>
      </c>
      <c r="J42" s="359">
        <v>4323</v>
      </c>
      <c r="K42" s="359">
        <v>3956</v>
      </c>
      <c r="L42" s="359">
        <v>4077</v>
      </c>
      <c r="M42" s="360">
        <v>4466</v>
      </c>
    </row>
    <row r="43" spans="2:13" ht="27.75" customHeight="1" x14ac:dyDescent="0.2">
      <c r="B43" s="1197"/>
      <c r="C43" s="1198"/>
      <c r="D43" s="106"/>
      <c r="E43" s="1201" t="s">
        <v>33</v>
      </c>
      <c r="F43" s="1201"/>
      <c r="G43" s="1201"/>
      <c r="H43" s="1202"/>
      <c r="I43" s="358">
        <v>48548</v>
      </c>
      <c r="J43" s="359">
        <v>46362</v>
      </c>
      <c r="K43" s="359">
        <v>44642</v>
      </c>
      <c r="L43" s="359">
        <v>42128</v>
      </c>
      <c r="M43" s="360">
        <v>39328</v>
      </c>
    </row>
    <row r="44" spans="2:13" ht="27.75" customHeight="1" x14ac:dyDescent="0.2">
      <c r="B44" s="1197"/>
      <c r="C44" s="1198"/>
      <c r="D44" s="106"/>
      <c r="E44" s="1201" t="s">
        <v>34</v>
      </c>
      <c r="F44" s="1201"/>
      <c r="G44" s="1201"/>
      <c r="H44" s="1202"/>
      <c r="I44" s="358">
        <v>11755</v>
      </c>
      <c r="J44" s="359">
        <v>12894</v>
      </c>
      <c r="K44" s="359">
        <v>14107</v>
      </c>
      <c r="L44" s="359">
        <v>13613</v>
      </c>
      <c r="M44" s="360">
        <v>12474</v>
      </c>
    </row>
    <row r="45" spans="2:13" ht="27.75" customHeight="1" x14ac:dyDescent="0.2">
      <c r="B45" s="1197"/>
      <c r="C45" s="1198"/>
      <c r="D45" s="106"/>
      <c r="E45" s="1201" t="s">
        <v>35</v>
      </c>
      <c r="F45" s="1201"/>
      <c r="G45" s="1201"/>
      <c r="H45" s="1202"/>
      <c r="I45" s="358">
        <v>22084</v>
      </c>
      <c r="J45" s="359">
        <v>22507</v>
      </c>
      <c r="K45" s="359">
        <v>22629</v>
      </c>
      <c r="L45" s="359">
        <v>22332</v>
      </c>
      <c r="M45" s="360">
        <v>23409</v>
      </c>
    </row>
    <row r="46" spans="2:13" ht="27.75" customHeight="1" x14ac:dyDescent="0.2">
      <c r="B46" s="1197"/>
      <c r="C46" s="1198"/>
      <c r="D46" s="107"/>
      <c r="E46" s="1201" t="s">
        <v>36</v>
      </c>
      <c r="F46" s="1201"/>
      <c r="G46" s="1201"/>
      <c r="H46" s="1202"/>
      <c r="I46" s="358">
        <v>1144</v>
      </c>
      <c r="J46" s="359">
        <v>1059</v>
      </c>
      <c r="K46" s="359">
        <v>1169</v>
      </c>
      <c r="L46" s="359">
        <v>1130</v>
      </c>
      <c r="M46" s="360">
        <v>1129</v>
      </c>
    </row>
    <row r="47" spans="2:13" ht="27.75" customHeight="1" x14ac:dyDescent="0.2">
      <c r="B47" s="1197"/>
      <c r="C47" s="1198"/>
      <c r="D47" s="108"/>
      <c r="E47" s="1211" t="s">
        <v>37</v>
      </c>
      <c r="F47" s="1212"/>
      <c r="G47" s="1212"/>
      <c r="H47" s="1213"/>
      <c r="I47" s="358" t="s">
        <v>493</v>
      </c>
      <c r="J47" s="359" t="s">
        <v>493</v>
      </c>
      <c r="K47" s="359" t="s">
        <v>493</v>
      </c>
      <c r="L47" s="359" t="s">
        <v>493</v>
      </c>
      <c r="M47" s="360" t="s">
        <v>493</v>
      </c>
    </row>
    <row r="48" spans="2:13" ht="27.75" customHeight="1" x14ac:dyDescent="0.2">
      <c r="B48" s="1197"/>
      <c r="C48" s="1198"/>
      <c r="D48" s="106"/>
      <c r="E48" s="1201" t="s">
        <v>38</v>
      </c>
      <c r="F48" s="1201"/>
      <c r="G48" s="1201"/>
      <c r="H48" s="1202"/>
      <c r="I48" s="358" t="s">
        <v>493</v>
      </c>
      <c r="J48" s="359" t="s">
        <v>493</v>
      </c>
      <c r="K48" s="359" t="s">
        <v>493</v>
      </c>
      <c r="L48" s="359" t="s">
        <v>493</v>
      </c>
      <c r="M48" s="360" t="s">
        <v>493</v>
      </c>
    </row>
    <row r="49" spans="2:13" ht="27.75" customHeight="1" x14ac:dyDescent="0.2">
      <c r="B49" s="1199"/>
      <c r="C49" s="1200"/>
      <c r="D49" s="106"/>
      <c r="E49" s="1201" t="s">
        <v>39</v>
      </c>
      <c r="F49" s="1201"/>
      <c r="G49" s="1201"/>
      <c r="H49" s="1202"/>
      <c r="I49" s="358" t="s">
        <v>493</v>
      </c>
      <c r="J49" s="359" t="s">
        <v>493</v>
      </c>
      <c r="K49" s="359" t="s">
        <v>493</v>
      </c>
      <c r="L49" s="359" t="s">
        <v>493</v>
      </c>
      <c r="M49" s="360" t="s">
        <v>493</v>
      </c>
    </row>
    <row r="50" spans="2:13" ht="27.75" customHeight="1" x14ac:dyDescent="0.2">
      <c r="B50" s="1195" t="s">
        <v>40</v>
      </c>
      <c r="C50" s="1196"/>
      <c r="D50" s="109"/>
      <c r="E50" s="1201" t="s">
        <v>41</v>
      </c>
      <c r="F50" s="1201"/>
      <c r="G50" s="1201"/>
      <c r="H50" s="1202"/>
      <c r="I50" s="358">
        <v>25329</v>
      </c>
      <c r="J50" s="359">
        <v>27732</v>
      </c>
      <c r="K50" s="359">
        <v>34148</v>
      </c>
      <c r="L50" s="359">
        <v>36840</v>
      </c>
      <c r="M50" s="360">
        <v>38615</v>
      </c>
    </row>
    <row r="51" spans="2:13" ht="27.75" customHeight="1" x14ac:dyDescent="0.2">
      <c r="B51" s="1197"/>
      <c r="C51" s="1198"/>
      <c r="D51" s="106"/>
      <c r="E51" s="1201" t="s">
        <v>42</v>
      </c>
      <c r="F51" s="1201"/>
      <c r="G51" s="1201"/>
      <c r="H51" s="1202"/>
      <c r="I51" s="358">
        <v>28039</v>
      </c>
      <c r="J51" s="359">
        <v>26342</v>
      </c>
      <c r="K51" s="359">
        <v>25211</v>
      </c>
      <c r="L51" s="359">
        <v>21924</v>
      </c>
      <c r="M51" s="360">
        <v>21196</v>
      </c>
    </row>
    <row r="52" spans="2:13" ht="27.75" customHeight="1" x14ac:dyDescent="0.2">
      <c r="B52" s="1199"/>
      <c r="C52" s="1200"/>
      <c r="D52" s="106"/>
      <c r="E52" s="1201" t="s">
        <v>43</v>
      </c>
      <c r="F52" s="1201"/>
      <c r="G52" s="1201"/>
      <c r="H52" s="1202"/>
      <c r="I52" s="358">
        <v>158386</v>
      </c>
      <c r="J52" s="359">
        <v>161867</v>
      </c>
      <c r="K52" s="359">
        <v>157590</v>
      </c>
      <c r="L52" s="359">
        <v>150913</v>
      </c>
      <c r="M52" s="360">
        <v>144472</v>
      </c>
    </row>
    <row r="53" spans="2:13" ht="27.75" customHeight="1" thickBot="1" x14ac:dyDescent="0.25">
      <c r="B53" s="1203" t="s">
        <v>19</v>
      </c>
      <c r="C53" s="1204"/>
      <c r="D53" s="110"/>
      <c r="E53" s="1205" t="s">
        <v>44</v>
      </c>
      <c r="F53" s="1205"/>
      <c r="G53" s="1205"/>
      <c r="H53" s="1206"/>
      <c r="I53" s="361">
        <v>36666</v>
      </c>
      <c r="J53" s="362">
        <v>31719</v>
      </c>
      <c r="K53" s="362">
        <v>25578</v>
      </c>
      <c r="L53" s="362">
        <v>21065</v>
      </c>
      <c r="M53" s="363">
        <v>15884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SbGeFamoLFyLIjT/6pjghR6msps5l9IT0KQFPPxmP6ZthlsuUVlZiwJe16b6H6wwm1ZN13VaGJ+cqRZktTAgcw==" saltValue="hdBOpbS7yRSTzdxU5fDt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534</v>
      </c>
      <c r="G54" s="119" t="s">
        <v>535</v>
      </c>
      <c r="H54" s="120" t="s">
        <v>536</v>
      </c>
    </row>
    <row r="55" spans="2:8" ht="52.5" customHeight="1" x14ac:dyDescent="0.2">
      <c r="B55" s="121"/>
      <c r="C55" s="1222" t="s">
        <v>46</v>
      </c>
      <c r="D55" s="1222"/>
      <c r="E55" s="1223"/>
      <c r="F55" s="122">
        <v>15772</v>
      </c>
      <c r="G55" s="122">
        <v>17800</v>
      </c>
      <c r="H55" s="123">
        <v>18013</v>
      </c>
    </row>
    <row r="56" spans="2:8" ht="52.5" customHeight="1" x14ac:dyDescent="0.2">
      <c r="B56" s="124"/>
      <c r="C56" s="1224" t="s">
        <v>47</v>
      </c>
      <c r="D56" s="1224"/>
      <c r="E56" s="1225"/>
      <c r="F56" s="125">
        <v>7503</v>
      </c>
      <c r="G56" s="125">
        <v>7509</v>
      </c>
      <c r="H56" s="126">
        <v>7939</v>
      </c>
    </row>
    <row r="57" spans="2:8" ht="53.25" customHeight="1" x14ac:dyDescent="0.2">
      <c r="B57" s="124"/>
      <c r="C57" s="1226" t="s">
        <v>48</v>
      </c>
      <c r="D57" s="1226"/>
      <c r="E57" s="1227"/>
      <c r="F57" s="127">
        <v>15046</v>
      </c>
      <c r="G57" s="127">
        <v>15102</v>
      </c>
      <c r="H57" s="128">
        <v>15429</v>
      </c>
    </row>
    <row r="58" spans="2:8" ht="45.75" customHeight="1" x14ac:dyDescent="0.2">
      <c r="B58" s="129"/>
      <c r="C58" s="1214" t="s">
        <v>586</v>
      </c>
      <c r="D58" s="1215"/>
      <c r="E58" s="1216"/>
      <c r="F58" s="130">
        <v>4752</v>
      </c>
      <c r="G58" s="130">
        <v>4548</v>
      </c>
      <c r="H58" s="131">
        <v>4612</v>
      </c>
    </row>
    <row r="59" spans="2:8" ht="45.75" customHeight="1" x14ac:dyDescent="0.2">
      <c r="B59" s="129"/>
      <c r="C59" s="1214" t="s">
        <v>587</v>
      </c>
      <c r="D59" s="1215"/>
      <c r="E59" s="1216"/>
      <c r="F59" s="130">
        <v>3965</v>
      </c>
      <c r="G59" s="130">
        <v>4206</v>
      </c>
      <c r="H59" s="131">
        <v>4416</v>
      </c>
    </row>
    <row r="60" spans="2:8" ht="45.75" customHeight="1" x14ac:dyDescent="0.2">
      <c r="B60" s="129"/>
      <c r="C60" s="1214" t="s">
        <v>588</v>
      </c>
      <c r="D60" s="1215"/>
      <c r="E60" s="1216"/>
      <c r="F60" s="130">
        <v>2831</v>
      </c>
      <c r="G60" s="130">
        <v>2721</v>
      </c>
      <c r="H60" s="131">
        <v>2519</v>
      </c>
    </row>
    <row r="61" spans="2:8" ht="45.75" customHeight="1" x14ac:dyDescent="0.2">
      <c r="B61" s="129"/>
      <c r="C61" s="1214" t="s">
        <v>589</v>
      </c>
      <c r="D61" s="1215"/>
      <c r="E61" s="1216"/>
      <c r="F61" s="130">
        <v>1537</v>
      </c>
      <c r="G61" s="130">
        <v>1584</v>
      </c>
      <c r="H61" s="131">
        <v>1601</v>
      </c>
    </row>
    <row r="62" spans="2:8" ht="45.75" customHeight="1" thickBot="1" x14ac:dyDescent="0.25">
      <c r="B62" s="132"/>
      <c r="C62" s="1217" t="s">
        <v>590</v>
      </c>
      <c r="D62" s="1218"/>
      <c r="E62" s="1219"/>
      <c r="F62" s="133">
        <v>347</v>
      </c>
      <c r="G62" s="133">
        <v>461</v>
      </c>
      <c r="H62" s="134">
        <v>533</v>
      </c>
    </row>
    <row r="63" spans="2:8" ht="52.5" customHeight="1" thickBot="1" x14ac:dyDescent="0.25">
      <c r="B63" s="135"/>
      <c r="C63" s="1220" t="s">
        <v>49</v>
      </c>
      <c r="D63" s="1220"/>
      <c r="E63" s="1221"/>
      <c r="F63" s="136">
        <v>38322</v>
      </c>
      <c r="G63" s="136">
        <v>40411</v>
      </c>
      <c r="H63" s="137">
        <v>41381</v>
      </c>
    </row>
    <row r="64" spans="2:8" ht="13.2" x14ac:dyDescent="0.2"/>
  </sheetData>
  <sheetProtection algorithmName="SHA-512" hashValue="ecu57kk2y+ADxRaS2MNf6L20CjmZUP3JU7JectzunTtZYYTxJk4fXJW6bHGeqKBmZBgIpCwBu2QgosKq3u8TfQ==" saltValue="2f2bzo0IARNpz5Bb7Mmv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57795</v>
      </c>
      <c r="E3" s="156"/>
      <c r="F3" s="157">
        <v>51849</v>
      </c>
      <c r="G3" s="158"/>
      <c r="H3" s="159"/>
    </row>
    <row r="4" spans="1:8" x14ac:dyDescent="0.2">
      <c r="A4" s="160"/>
      <c r="B4" s="161"/>
      <c r="C4" s="162"/>
      <c r="D4" s="163">
        <v>22705</v>
      </c>
      <c r="E4" s="164"/>
      <c r="F4" s="165">
        <v>26326</v>
      </c>
      <c r="G4" s="166"/>
      <c r="H4" s="167"/>
    </row>
    <row r="5" spans="1:8" x14ac:dyDescent="0.2">
      <c r="A5" s="148" t="s">
        <v>526</v>
      </c>
      <c r="B5" s="153"/>
      <c r="C5" s="154"/>
      <c r="D5" s="155">
        <v>48549</v>
      </c>
      <c r="E5" s="156"/>
      <c r="F5" s="157">
        <v>52191</v>
      </c>
      <c r="G5" s="158"/>
      <c r="H5" s="159"/>
    </row>
    <row r="6" spans="1:8" x14ac:dyDescent="0.2">
      <c r="A6" s="160"/>
      <c r="B6" s="161"/>
      <c r="C6" s="162"/>
      <c r="D6" s="163">
        <v>25737</v>
      </c>
      <c r="E6" s="164"/>
      <c r="F6" s="165">
        <v>26807</v>
      </c>
      <c r="G6" s="166"/>
      <c r="H6" s="167"/>
    </row>
    <row r="7" spans="1:8" x14ac:dyDescent="0.2">
      <c r="A7" s="148" t="s">
        <v>527</v>
      </c>
      <c r="B7" s="153"/>
      <c r="C7" s="154"/>
      <c r="D7" s="155">
        <v>38534</v>
      </c>
      <c r="E7" s="156"/>
      <c r="F7" s="157">
        <v>48105</v>
      </c>
      <c r="G7" s="158"/>
      <c r="H7" s="159"/>
    </row>
    <row r="8" spans="1:8" x14ac:dyDescent="0.2">
      <c r="A8" s="160"/>
      <c r="B8" s="161"/>
      <c r="C8" s="162"/>
      <c r="D8" s="163">
        <v>18474</v>
      </c>
      <c r="E8" s="164"/>
      <c r="F8" s="165">
        <v>24072</v>
      </c>
      <c r="G8" s="166"/>
      <c r="H8" s="167"/>
    </row>
    <row r="9" spans="1:8" x14ac:dyDescent="0.2">
      <c r="A9" s="148" t="s">
        <v>528</v>
      </c>
      <c r="B9" s="153"/>
      <c r="C9" s="154"/>
      <c r="D9" s="155">
        <v>35654</v>
      </c>
      <c r="E9" s="156"/>
      <c r="F9" s="157">
        <v>47446</v>
      </c>
      <c r="G9" s="158"/>
      <c r="H9" s="159"/>
    </row>
    <row r="10" spans="1:8" x14ac:dyDescent="0.2">
      <c r="A10" s="160"/>
      <c r="B10" s="161"/>
      <c r="C10" s="162"/>
      <c r="D10" s="163">
        <v>20114</v>
      </c>
      <c r="E10" s="164"/>
      <c r="F10" s="165">
        <v>24371</v>
      </c>
      <c r="G10" s="166"/>
      <c r="H10" s="167"/>
    </row>
    <row r="11" spans="1:8" x14ac:dyDescent="0.2">
      <c r="A11" s="148" t="s">
        <v>529</v>
      </c>
      <c r="B11" s="153"/>
      <c r="C11" s="154"/>
      <c r="D11" s="155">
        <v>43703</v>
      </c>
      <c r="E11" s="156"/>
      <c r="F11" s="157">
        <v>48387</v>
      </c>
      <c r="G11" s="158"/>
      <c r="H11" s="159"/>
    </row>
    <row r="12" spans="1:8" x14ac:dyDescent="0.2">
      <c r="A12" s="160"/>
      <c r="B12" s="161"/>
      <c r="C12" s="168"/>
      <c r="D12" s="163">
        <v>24946</v>
      </c>
      <c r="E12" s="164"/>
      <c r="F12" s="165">
        <v>25592</v>
      </c>
      <c r="G12" s="166"/>
      <c r="H12" s="167"/>
    </row>
    <row r="13" spans="1:8" x14ac:dyDescent="0.2">
      <c r="A13" s="148"/>
      <c r="B13" s="153"/>
      <c r="C13" s="169"/>
      <c r="D13" s="170">
        <v>44847</v>
      </c>
      <c r="E13" s="171"/>
      <c r="F13" s="172">
        <v>49596</v>
      </c>
      <c r="G13" s="173"/>
      <c r="H13" s="159"/>
    </row>
    <row r="14" spans="1:8" x14ac:dyDescent="0.2">
      <c r="A14" s="160"/>
      <c r="B14" s="161"/>
      <c r="C14" s="162"/>
      <c r="D14" s="163">
        <v>22395</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0.24</v>
      </c>
      <c r="C19" s="174">
        <f>ROUND(VALUE(SUBSTITUTE(実質収支比率等に係る経年分析!G$48,"▲","-")),2)</f>
        <v>4.99</v>
      </c>
      <c r="D19" s="174">
        <f>ROUND(VALUE(SUBSTITUTE(実質収支比率等に係る経年分析!H$48,"▲","-")),2)</f>
        <v>4.3600000000000003</v>
      </c>
      <c r="E19" s="174">
        <f>ROUND(VALUE(SUBSTITUTE(実質収支比率等に係る経年分析!I$48,"▲","-")),2)</f>
        <v>4.1900000000000004</v>
      </c>
      <c r="F19" s="174">
        <f>ROUND(VALUE(SUBSTITUTE(実質収支比率等に係る経年分析!J$48,"▲","-")),2)</f>
        <v>4.0599999999999996</v>
      </c>
    </row>
    <row r="20" spans="1:11" x14ac:dyDescent="0.2">
      <c r="A20" s="174" t="s">
        <v>53</v>
      </c>
      <c r="B20" s="174">
        <f>ROUND(VALUE(SUBSTITUTE(実質収支比率等に係る経年分析!F$47,"▲","-")),2)</f>
        <v>15.3</v>
      </c>
      <c r="C20" s="174">
        <f>ROUND(VALUE(SUBSTITUTE(実質収支比率等に係る経年分析!G$47,"▲","-")),2)</f>
        <v>15.21</v>
      </c>
      <c r="D20" s="174">
        <f>ROUND(VALUE(SUBSTITUTE(実質収支比率等に係る経年分析!H$47,"▲","-")),2)</f>
        <v>17.07</v>
      </c>
      <c r="E20" s="174">
        <f>ROUND(VALUE(SUBSTITUTE(実質収支比率等に係る経年分析!I$47,"▲","-")),2)</f>
        <v>19.64</v>
      </c>
      <c r="F20" s="174">
        <f>ROUND(VALUE(SUBSTITUTE(実質収支比率等に係る経年分析!J$47,"▲","-")),2)</f>
        <v>19.7</v>
      </c>
    </row>
    <row r="21" spans="1:11" x14ac:dyDescent="0.2">
      <c r="A21" s="174" t="s">
        <v>54</v>
      </c>
      <c r="B21" s="174">
        <f>IF(ISNUMBER(VALUE(SUBSTITUTE(実質収支比率等に係る経年分析!F$49,"▲","-"))),ROUND(VALUE(SUBSTITUTE(実質収支比率等に係る経年分析!F$49,"▲","-")),2),NA())</f>
        <v>-5.54</v>
      </c>
      <c r="C21" s="174">
        <f>IF(ISNUMBER(VALUE(SUBSTITUTE(実質収支比率等に係る経年分析!G$49,"▲","-"))),ROUND(VALUE(SUBSTITUTE(実質収支比率等に係る経年分析!G$49,"▲","-")),2),NA())</f>
        <v>4.78</v>
      </c>
      <c r="D21" s="174">
        <f>IF(ISNUMBER(VALUE(SUBSTITUTE(実質収支比率等に係る経年分析!H$49,"▲","-"))),ROUND(VALUE(SUBSTITUTE(実質収支比率等に係る経年分析!H$49,"▲","-")),2),NA())</f>
        <v>-0.43</v>
      </c>
      <c r="E21" s="174">
        <f>IF(ISNUMBER(VALUE(SUBSTITUTE(実質収支比率等に係る経年分析!I$49,"▲","-"))),ROUND(VALUE(SUBSTITUTE(実質収支比率等に係る経年分析!I$49,"▲","-")),2),NA())</f>
        <v>-0.25</v>
      </c>
      <c r="F21" s="174">
        <f>IF(ISNUMBER(VALUE(SUBSTITUTE(実質収支比率等に係る経年分析!J$49,"▲","-"))),ROUND(VALUE(SUBSTITUTE(実質収支比率等に係る経年分析!J$49,"▲","-")),2),NA())</f>
        <v>-1.94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戸隠観光施設事業会計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0.86</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0.89</v>
      </c>
    </row>
    <row r="33" spans="1:16" x14ac:dyDescent="0.2">
      <c r="A33" s="175" t="str">
        <f>IF(連結実質赤字比率に係る赤字・黒字の構成分析!C$37="",NA(),連結実質赤字比率に係る赤字・黒字の構成分析!C$37)</f>
        <v>産業団地事業会計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4.3600000000000003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4.05</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5.88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5.84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5.57</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15.53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16.05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18838</v>
      </c>
      <c r="E42" s="176"/>
      <c r="F42" s="176"/>
      <c r="G42" s="176">
        <f>'実質公債費比率（分子）の構造'!L$52</f>
        <v>18153</v>
      </c>
      <c r="H42" s="176"/>
      <c r="I42" s="176"/>
      <c r="J42" s="176">
        <f>'実質公債費比率（分子）の構造'!M$52</f>
        <v>18284</v>
      </c>
      <c r="K42" s="176"/>
      <c r="L42" s="176"/>
      <c r="M42" s="176">
        <f>'実質公債費比率（分子）の構造'!N$52</f>
        <v>17759</v>
      </c>
      <c r="N42" s="176"/>
      <c r="O42" s="176"/>
      <c r="P42" s="176">
        <f>'実質公債費比率（分子）の構造'!O$52</f>
        <v>17775</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132</v>
      </c>
      <c r="C44" s="176"/>
      <c r="D44" s="176"/>
      <c r="E44" s="176">
        <f>'実質公債費比率（分子）の構造'!L$50</f>
        <v>128</v>
      </c>
      <c r="F44" s="176"/>
      <c r="G44" s="176"/>
      <c r="H44" s="176">
        <f>'実質公債費比率（分子）の構造'!M$50</f>
        <v>61</v>
      </c>
      <c r="I44" s="176"/>
      <c r="J44" s="176"/>
      <c r="K44" s="176">
        <f>'実質公債費比率（分子）の構造'!N$50</f>
        <v>36</v>
      </c>
      <c r="L44" s="176"/>
      <c r="M44" s="176"/>
      <c r="N44" s="176">
        <f>'実質公債費比率（分子）の構造'!O$50</f>
        <v>24</v>
      </c>
      <c r="O44" s="176"/>
      <c r="P44" s="176"/>
    </row>
    <row r="45" spans="1:16" x14ac:dyDescent="0.2">
      <c r="A45" s="176" t="s">
        <v>63</v>
      </c>
      <c r="B45" s="176">
        <f>'実質公債費比率（分子）の構造'!K$49</f>
        <v>460</v>
      </c>
      <c r="C45" s="176"/>
      <c r="D45" s="176"/>
      <c r="E45" s="176">
        <f>'実質公債費比率（分子）の構造'!L$49</f>
        <v>860</v>
      </c>
      <c r="F45" s="176"/>
      <c r="G45" s="176"/>
      <c r="H45" s="176">
        <f>'実質公債費比率（分子）の構造'!M$49</f>
        <v>931</v>
      </c>
      <c r="I45" s="176"/>
      <c r="J45" s="176"/>
      <c r="K45" s="176">
        <f>'実質公債費比率（分子）の構造'!N$49</f>
        <v>746</v>
      </c>
      <c r="L45" s="176"/>
      <c r="M45" s="176"/>
      <c r="N45" s="176">
        <f>'実質公債費比率（分子）の構造'!O$49</f>
        <v>1000</v>
      </c>
      <c r="O45" s="176"/>
      <c r="P45" s="176"/>
    </row>
    <row r="46" spans="1:16" x14ac:dyDescent="0.2">
      <c r="A46" s="176" t="s">
        <v>64</v>
      </c>
      <c r="B46" s="176">
        <f>'実質公債費比率（分子）の構造'!K$48</f>
        <v>4880</v>
      </c>
      <c r="C46" s="176"/>
      <c r="D46" s="176"/>
      <c r="E46" s="176">
        <f>'実質公債費比率（分子）の構造'!L$48</f>
        <v>4780</v>
      </c>
      <c r="F46" s="176"/>
      <c r="G46" s="176"/>
      <c r="H46" s="176">
        <f>'実質公債費比率（分子）の構造'!M$48</f>
        <v>4751</v>
      </c>
      <c r="I46" s="176"/>
      <c r="J46" s="176"/>
      <c r="K46" s="176">
        <f>'実質公債費比率（分子）の構造'!N$48</f>
        <v>4477</v>
      </c>
      <c r="L46" s="176"/>
      <c r="M46" s="176"/>
      <c r="N46" s="176">
        <f>'実質公債費比率（分子）の構造'!O$48</f>
        <v>4263</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15965</v>
      </c>
      <c r="C49" s="176"/>
      <c r="D49" s="176"/>
      <c r="E49" s="176">
        <f>'実質公債費比率（分子）の構造'!L$45</f>
        <v>15990</v>
      </c>
      <c r="F49" s="176"/>
      <c r="G49" s="176"/>
      <c r="H49" s="176">
        <f>'実質公債費比率（分子）の構造'!M$45</f>
        <v>16180</v>
      </c>
      <c r="I49" s="176"/>
      <c r="J49" s="176"/>
      <c r="K49" s="176">
        <f>'実質公債費比率（分子）の構造'!N$45</f>
        <v>16503</v>
      </c>
      <c r="L49" s="176"/>
      <c r="M49" s="176"/>
      <c r="N49" s="176">
        <f>'実質公債費比率（分子）の構造'!O$45</f>
        <v>16914</v>
      </c>
      <c r="O49" s="176"/>
      <c r="P49" s="176"/>
    </row>
    <row r="50" spans="1:16" x14ac:dyDescent="0.2">
      <c r="A50" s="176" t="s">
        <v>67</v>
      </c>
      <c r="B50" s="176" t="e">
        <f>NA()</f>
        <v>#N/A</v>
      </c>
      <c r="C50" s="176">
        <f>IF(ISNUMBER('実質公債費比率（分子）の構造'!K$53),'実質公債費比率（分子）の構造'!K$53,NA())</f>
        <v>2599</v>
      </c>
      <c r="D50" s="176" t="e">
        <f>NA()</f>
        <v>#N/A</v>
      </c>
      <c r="E50" s="176" t="e">
        <f>NA()</f>
        <v>#N/A</v>
      </c>
      <c r="F50" s="176">
        <f>IF(ISNUMBER('実質公債費比率（分子）の構造'!L$53),'実質公債費比率（分子）の構造'!L$53,NA())</f>
        <v>3605</v>
      </c>
      <c r="G50" s="176" t="e">
        <f>NA()</f>
        <v>#N/A</v>
      </c>
      <c r="H50" s="176" t="e">
        <f>NA()</f>
        <v>#N/A</v>
      </c>
      <c r="I50" s="176">
        <f>IF(ISNUMBER('実質公債費比率（分子）の構造'!M$53),'実質公債費比率（分子）の構造'!M$53,NA())</f>
        <v>3639</v>
      </c>
      <c r="J50" s="176" t="e">
        <f>NA()</f>
        <v>#N/A</v>
      </c>
      <c r="K50" s="176" t="e">
        <f>NA()</f>
        <v>#N/A</v>
      </c>
      <c r="L50" s="176">
        <f>IF(ISNUMBER('実質公債費比率（分子）の構造'!N$53),'実質公債費比率（分子）の構造'!N$53,NA())</f>
        <v>4003</v>
      </c>
      <c r="M50" s="176" t="e">
        <f>NA()</f>
        <v>#N/A</v>
      </c>
      <c r="N50" s="176" t="e">
        <f>NA()</f>
        <v>#N/A</v>
      </c>
      <c r="O50" s="176">
        <f>IF(ISNUMBER('実質公債費比率（分子）の構造'!O$53),'実質公債費比率（分子）の構造'!O$53,NA())</f>
        <v>4426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158386</v>
      </c>
      <c r="E56" s="175"/>
      <c r="F56" s="175"/>
      <c r="G56" s="175">
        <f>'将来負担比率（分子）の構造'!J$52</f>
        <v>161867</v>
      </c>
      <c r="H56" s="175"/>
      <c r="I56" s="175"/>
      <c r="J56" s="175">
        <f>'将来負担比率（分子）の構造'!K$52</f>
        <v>157590</v>
      </c>
      <c r="K56" s="175"/>
      <c r="L56" s="175"/>
      <c r="M56" s="175">
        <f>'将来負担比率（分子）の構造'!L$52</f>
        <v>150913</v>
      </c>
      <c r="N56" s="175"/>
      <c r="O56" s="175"/>
      <c r="P56" s="175">
        <f>'将来負担比率（分子）の構造'!M$52</f>
        <v>144472</v>
      </c>
    </row>
    <row r="57" spans="1:16" x14ac:dyDescent="0.2">
      <c r="A57" s="175" t="s">
        <v>42</v>
      </c>
      <c r="B57" s="175"/>
      <c r="C57" s="175"/>
      <c r="D57" s="175">
        <f>'将来負担比率（分子）の構造'!I$51</f>
        <v>28039</v>
      </c>
      <c r="E57" s="175"/>
      <c r="F57" s="175"/>
      <c r="G57" s="175">
        <f>'将来負担比率（分子）の構造'!J$51</f>
        <v>26342</v>
      </c>
      <c r="H57" s="175"/>
      <c r="I57" s="175"/>
      <c r="J57" s="175">
        <f>'将来負担比率（分子）の構造'!K$51</f>
        <v>25211</v>
      </c>
      <c r="K57" s="175"/>
      <c r="L57" s="175"/>
      <c r="M57" s="175">
        <f>'将来負担比率（分子）の構造'!L$51</f>
        <v>21924</v>
      </c>
      <c r="N57" s="175"/>
      <c r="O57" s="175"/>
      <c r="P57" s="175">
        <f>'将来負担比率（分子）の構造'!M$51</f>
        <v>21196</v>
      </c>
    </row>
    <row r="58" spans="1:16" x14ac:dyDescent="0.2">
      <c r="A58" s="175" t="s">
        <v>41</v>
      </c>
      <c r="B58" s="175"/>
      <c r="C58" s="175"/>
      <c r="D58" s="175">
        <f>'将来負担比率（分子）の構造'!I$50</f>
        <v>25329</v>
      </c>
      <c r="E58" s="175"/>
      <c r="F58" s="175"/>
      <c r="G58" s="175">
        <f>'将来負担比率（分子）の構造'!J$50</f>
        <v>27732</v>
      </c>
      <c r="H58" s="175"/>
      <c r="I58" s="175"/>
      <c r="J58" s="175">
        <f>'将来負担比率（分子）の構造'!K$50</f>
        <v>34148</v>
      </c>
      <c r="K58" s="175"/>
      <c r="L58" s="175"/>
      <c r="M58" s="175">
        <f>'将来負担比率（分子）の構造'!L$50</f>
        <v>36840</v>
      </c>
      <c r="N58" s="175"/>
      <c r="O58" s="175"/>
      <c r="P58" s="175">
        <f>'将来負担比率（分子）の構造'!M$50</f>
        <v>38615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1144</v>
      </c>
      <c r="C61" s="175"/>
      <c r="D61" s="175"/>
      <c r="E61" s="175">
        <f>'将来負担比率（分子）の構造'!J$46</f>
        <v>1059</v>
      </c>
      <c r="F61" s="175"/>
      <c r="G61" s="175"/>
      <c r="H61" s="175">
        <f>'将来負担比率（分子）の構造'!K$46</f>
        <v>1169</v>
      </c>
      <c r="I61" s="175"/>
      <c r="J61" s="175"/>
      <c r="K61" s="175">
        <f>'将来負担比率（分子）の構造'!L$46</f>
        <v>1130</v>
      </c>
      <c r="L61" s="175"/>
      <c r="M61" s="175"/>
      <c r="N61" s="175">
        <f>'将来負担比率（分子）の構造'!M$46</f>
        <v>1129</v>
      </c>
      <c r="O61" s="175"/>
      <c r="P61" s="175"/>
    </row>
    <row r="62" spans="1:16" x14ac:dyDescent="0.2">
      <c r="A62" s="175" t="s">
        <v>35</v>
      </c>
      <c r="B62" s="175">
        <f>'将来負担比率（分子）の構造'!I$45</f>
        <v>22084</v>
      </c>
      <c r="C62" s="175"/>
      <c r="D62" s="175"/>
      <c r="E62" s="175">
        <f>'将来負担比率（分子）の構造'!J$45</f>
        <v>22507</v>
      </c>
      <c r="F62" s="175"/>
      <c r="G62" s="175"/>
      <c r="H62" s="175">
        <f>'将来負担比率（分子）の構造'!K$45</f>
        <v>22629</v>
      </c>
      <c r="I62" s="175"/>
      <c r="J62" s="175"/>
      <c r="K62" s="175">
        <f>'将来負担比率（分子）の構造'!L$45</f>
        <v>22332</v>
      </c>
      <c r="L62" s="175"/>
      <c r="M62" s="175"/>
      <c r="N62" s="175">
        <f>'将来負担比率（分子）の構造'!M$45</f>
        <v>23409</v>
      </c>
      <c r="O62" s="175"/>
      <c r="P62" s="175"/>
    </row>
    <row r="63" spans="1:16" x14ac:dyDescent="0.2">
      <c r="A63" s="175" t="s">
        <v>34</v>
      </c>
      <c r="B63" s="175">
        <f>'将来負担比率（分子）の構造'!I$44</f>
        <v>11755</v>
      </c>
      <c r="C63" s="175"/>
      <c r="D63" s="175"/>
      <c r="E63" s="175">
        <f>'将来負担比率（分子）の構造'!J$44</f>
        <v>12894</v>
      </c>
      <c r="F63" s="175"/>
      <c r="G63" s="175"/>
      <c r="H63" s="175">
        <f>'将来負担比率（分子）の構造'!K$44</f>
        <v>14107</v>
      </c>
      <c r="I63" s="175"/>
      <c r="J63" s="175"/>
      <c r="K63" s="175">
        <f>'将来負担比率（分子）の構造'!L$44</f>
        <v>13613</v>
      </c>
      <c r="L63" s="175"/>
      <c r="M63" s="175"/>
      <c r="N63" s="175">
        <f>'将来負担比率（分子）の構造'!M$44</f>
        <v>12474</v>
      </c>
      <c r="O63" s="175"/>
      <c r="P63" s="175"/>
    </row>
    <row r="64" spans="1:16" x14ac:dyDescent="0.2">
      <c r="A64" s="175" t="s">
        <v>33</v>
      </c>
      <c r="B64" s="175">
        <f>'将来負担比率（分子）の構造'!I$43</f>
        <v>48548</v>
      </c>
      <c r="C64" s="175"/>
      <c r="D64" s="175"/>
      <c r="E64" s="175">
        <f>'将来負担比率（分子）の構造'!J$43</f>
        <v>46362</v>
      </c>
      <c r="F64" s="175"/>
      <c r="G64" s="175"/>
      <c r="H64" s="175">
        <f>'将来負担比率（分子）の構造'!K$43</f>
        <v>44642</v>
      </c>
      <c r="I64" s="175"/>
      <c r="J64" s="175"/>
      <c r="K64" s="175">
        <f>'将来負担比率（分子）の構造'!L$43</f>
        <v>42128</v>
      </c>
      <c r="L64" s="175"/>
      <c r="M64" s="175"/>
      <c r="N64" s="175">
        <f>'将来負担比率（分子）の構造'!M$43</f>
        <v>39328</v>
      </c>
      <c r="O64" s="175"/>
      <c r="P64" s="175"/>
    </row>
    <row r="65" spans="1:16" x14ac:dyDescent="0.2">
      <c r="A65" s="175" t="s">
        <v>32</v>
      </c>
      <c r="B65" s="175">
        <f>'将来負担比率（分子）の構造'!I$42</f>
        <v>4617</v>
      </c>
      <c r="C65" s="175"/>
      <c r="D65" s="175"/>
      <c r="E65" s="175">
        <f>'将来負担比率（分子）の構造'!J$42</f>
        <v>4323</v>
      </c>
      <c r="F65" s="175"/>
      <c r="G65" s="175"/>
      <c r="H65" s="175">
        <f>'将来負担比率（分子）の構造'!K$42</f>
        <v>3956</v>
      </c>
      <c r="I65" s="175"/>
      <c r="J65" s="175"/>
      <c r="K65" s="175">
        <f>'将来負担比率（分子）の構造'!L$42</f>
        <v>4077</v>
      </c>
      <c r="L65" s="175"/>
      <c r="M65" s="175"/>
      <c r="N65" s="175">
        <f>'将来負担比率（分子）の構造'!M$42</f>
        <v>4466</v>
      </c>
      <c r="O65" s="175"/>
      <c r="P65" s="175"/>
    </row>
    <row r="66" spans="1:16" x14ac:dyDescent="0.2">
      <c r="A66" s="175" t="s">
        <v>31</v>
      </c>
      <c r="B66" s="175">
        <f>'将来負担比率（分子）の構造'!I$41</f>
        <v>160273</v>
      </c>
      <c r="C66" s="175"/>
      <c r="D66" s="175"/>
      <c r="E66" s="175">
        <f>'将来負担比率（分子）の構造'!J$41</f>
        <v>160516</v>
      </c>
      <c r="F66" s="175"/>
      <c r="G66" s="175"/>
      <c r="H66" s="175">
        <f>'将来負担比率（分子）の構造'!K$41</f>
        <v>156024</v>
      </c>
      <c r="I66" s="175"/>
      <c r="J66" s="175"/>
      <c r="K66" s="175">
        <f>'将来負担比率（分子）の構造'!L$41</f>
        <v>147461</v>
      </c>
      <c r="L66" s="175"/>
      <c r="M66" s="175"/>
      <c r="N66" s="175">
        <f>'将来負担比率（分子）の構造'!M$41</f>
        <v>139363</v>
      </c>
      <c r="O66" s="175"/>
      <c r="P66" s="175"/>
    </row>
    <row r="67" spans="1:16" x14ac:dyDescent="0.2">
      <c r="A67" s="175" t="s">
        <v>71</v>
      </c>
      <c r="B67" s="175" t="e">
        <f>NA()</f>
        <v>#N/A</v>
      </c>
      <c r="C67" s="175">
        <f>IF(ISNUMBER('将来負担比率（分子）の構造'!I$53), IF('将来負担比率（分子）の構造'!I$53 &lt; 0, 0, '将来負担比率（分子）の構造'!I$53), NA())</f>
        <v>36666</v>
      </c>
      <c r="D67" s="175" t="e">
        <f>NA()</f>
        <v>#N/A</v>
      </c>
      <c r="E67" s="175" t="e">
        <f>NA()</f>
        <v>#N/A</v>
      </c>
      <c r="F67" s="175">
        <f>IF(ISNUMBER('将来負担比率（分子）の構造'!J$53), IF('将来負担比率（分子）の構造'!J$53 &lt; 0, 0, '将来負担比率（分子）の構造'!J$53), NA())</f>
        <v>31719</v>
      </c>
      <c r="G67" s="175" t="e">
        <f>NA()</f>
        <v>#N/A</v>
      </c>
      <c r="H67" s="175" t="e">
        <f>NA()</f>
        <v>#N/A</v>
      </c>
      <c r="I67" s="175">
        <f>IF(ISNUMBER('将来負担比率（分子）の構造'!K$53), IF('将来負担比率（分子）の構造'!K$53 &lt; 0, 0, '将来負担比率（分子）の構造'!K$53), NA())</f>
        <v>25578</v>
      </c>
      <c r="J67" s="175" t="e">
        <f>NA()</f>
        <v>#N/A</v>
      </c>
      <c r="K67" s="175" t="e">
        <f>NA()</f>
        <v>#N/A</v>
      </c>
      <c r="L67" s="175">
        <f>IF(ISNUMBER('将来負担比率（分子）の構造'!L$53), IF('将来負担比率（分子）の構造'!L$53 &lt; 0, 0, '将来負担比率（分子）の構造'!L$53), NA())</f>
        <v>21065</v>
      </c>
      <c r="M67" s="175" t="e">
        <f>NA()</f>
        <v>#N/A</v>
      </c>
      <c r="N67" s="175" t="e">
        <f>NA()</f>
        <v>#N/A</v>
      </c>
      <c r="O67" s="175">
        <f>IF(ISNUMBER('将来負担比率（分子）の構造'!M$53), IF('将来負担比率（分子）の構造'!M$53 &lt; 0, 0, '将来負担比率（分子）の構造'!M$53), NA())</f>
        <v>15884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15772</v>
      </c>
      <c r="C72" s="179">
        <f>基金残高に係る経年分析!G55</f>
        <v>17800</v>
      </c>
      <c r="D72" s="179">
        <f>基金残高に係る経年分析!H55</f>
        <v>18013</v>
      </c>
    </row>
    <row r="73" spans="1:16" x14ac:dyDescent="0.2">
      <c r="A73" s="178" t="s">
        <v>74</v>
      </c>
      <c r="B73" s="179">
        <f>基金残高に係る経年分析!F56</f>
        <v>7503</v>
      </c>
      <c r="C73" s="179">
        <f>基金残高に係る経年分析!G56</f>
        <v>7509</v>
      </c>
      <c r="D73" s="179">
        <f>基金残高に係る経年分析!H56</f>
        <v>7939</v>
      </c>
    </row>
    <row r="74" spans="1:16" x14ac:dyDescent="0.2">
      <c r="A74" s="178" t="s">
        <v>75</v>
      </c>
      <c r="B74" s="179">
        <f>基金残高に係る経年分析!F57</f>
        <v>15046</v>
      </c>
      <c r="C74" s="179">
        <f>基金残高に係る経年分析!G57</f>
        <v>15102</v>
      </c>
      <c r="D74" s="179">
        <f>基金残高に係る経年分析!H57</f>
        <v>15429</v>
      </c>
    </row>
  </sheetData>
  <sheetProtection algorithmName="SHA-512" hashValue="SmPbAB7QzX6l3SnapYe/JHwUXhG9wMNdpVdAveI2KOG3gA9khXH7+yL/5H1P13ecO79L5nRx/AshGN5tenpUrw==" saltValue="npIjgNFhjWDCrTJ/KfbaY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00053864</cp:lastModifiedBy>
  <cp:lastPrinted>2025-03-13T00:58:04Z</cp:lastPrinted>
  <dcterms:created xsi:type="dcterms:W3CDTF">2025-02-19T02:25:50Z</dcterms:created>
  <dcterms:modified xsi:type="dcterms:W3CDTF">2025-03-13T01:04:33Z</dcterms:modified>
  <cp:category/>
</cp:coreProperties>
</file>