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ngnfs01v\060500財政課$\00 共通\00 共通全般\★照会回答\★R7照会回答\県照会\080302（長野県市町村課）【311(水)15時〆】令和６年度財政状況資料集の作成及び提出について\04 地域振興局からの確認事項\"/>
    </mc:Choice>
  </mc:AlternateContent>
  <xr:revisionPtr revIDLastSave="0" documentId="13_ncr:1_{14BC2E3C-D88A-4B25-A619-81859242CAD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CO36" i="10"/>
  <c r="BW36" i="10"/>
  <c r="BE36" i="10"/>
  <c r="CO35" i="10"/>
  <c r="BW35" i="10"/>
  <c r="BE35" i="10"/>
  <c r="CO34" i="10"/>
  <c r="BW34" i="10"/>
  <c r="C34" i="10"/>
  <c r="C35" i="10" l="1"/>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alcChain>
</file>

<file path=xl/sharedStrings.xml><?xml version="1.0" encoding="utf-8"?>
<sst xmlns="http://schemas.openxmlformats.org/spreadsheetml/2006/main" count="1119" uniqueCount="593">
  <si>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</si>
  <si>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</si>
  <si>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</si>
  <si>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</si>
  <si>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</si>
  <si>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</si>
  <si>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</si>
  <si>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</si>
  <si>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</si>
  <si>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</si>
  <si>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</si>
  <si>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</si>
  <si>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</si>
  <si>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</si>
  <si>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</si>
  <si>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</si>
  <si>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</si>
  <si>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</si>
  <si>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</si>
  <si>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</si>
  <si>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</si>
  <si>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</si>
  <si>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</si>
  <si>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</si>
  <si>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</si>
  <si>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</si>
  <si>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</si>
  <si>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</si>
  <si>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</si>
  <si>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</si>
  <si>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</si>
  <si>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</si>
  <si>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</si>
  <si>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</si>
  <si>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</si>
  <si>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</si>
  <si>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</si>
  <si>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</si>
  <si>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</si>
  <si>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</si>
  <si>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</si>
  <si>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</si>
  <si>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</si>
  <si>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</si>
  <si>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</si>
  <si>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</si>
  <si>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</si>
  <si>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</si>
  <si>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</si>
  <si>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</si>
  <si>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</si>
  <si>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</si>
  <si>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</si>
  <si>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</si>
  <si>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</si>
  <si>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</si>
  <si>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</si>
  <si>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</si>
  <si>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</si>
  <si>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</si>
  <si>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</si>
  <si>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</si>
  <si>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</si>
  <si>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</si>
  <si>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</si>
  <si>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</si>
  <si>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</si>
  <si>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</si>
  <si>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</si>
  <si>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</si>
  <si>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</si>
  <si>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</si>
  <si>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</si>
  <si>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</si>
  <si>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</si>
  <si>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</si>
  <si>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</si>
  <si>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</si>
  <si>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</si>
  <si>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</si>
  <si>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</si>
  <si>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</si>
  <si>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</si>
  <si>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</si>
  <si>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</si>
  <si>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</si>
  <si>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</si>
  <si>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</si>
  <si>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</si>
  <si>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</si>
  <si>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</si>
  <si>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</si>
  <si>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</si>
  <si>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</si>
  <si>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</si>
  <si>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</si>
  <si>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</si>
  <si>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</si>
  <si>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</si>
  <si>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</si>
  <si>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</si>
  <si>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</si>
  <si>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</si>
  <si>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</si>
  <si>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</si>
  <si>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</si>
  <si>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</si>
  <si>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</si>
  <si>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</si>
  <si>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</si>
  <si>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</si>
  <si>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</si>
  <si>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</si>
  <si>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</si>
  <si>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</si>
  <si>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</si>
  <si>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</si>
  <si>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</si>
  <si>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</si>
  <si>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</si>
  <si>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</si>
  <si>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</si>
  <si>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</si>
  <si>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</si>
  <si>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</si>
  <si>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</si>
  <si>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</si>
  <si>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</si>
  <si>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</si>
  <si>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</si>
  <si>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</si>
  <si>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</si>
  <si>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</si>
  <si>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</si>
  <si>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</si>
  <si>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</si>
  <si>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</si>
  <si>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</si>
  <si>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</si>
  <si>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</si>
  <si>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</si>
  <si>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</si>
  <si>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</si>
  <si>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</si>
  <si>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</si>
  <si>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</si>
  <si>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</si>
  <si>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</si>
  <si>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</si>
  <si>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</si>
  <si>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</si>
  <si>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</si>
  <si>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</si>
  <si>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</si>
  <si>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</si>
  <si>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</si>
  <si>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</si>
  <si>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</si>
  <si>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</si>
  <si>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</si>
  <si>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</si>
  <si>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</si>
  <si>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</si>
  <si>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</si>
  <si>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</si>
  <si>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</si>
  <si>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</si>
  <si>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</si>
  <si>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</si>
  <si>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</si>
  <si>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</si>
  <si>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</si>
  <si>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</si>
  <si>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</si>
  <si>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</si>
  <si>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</si>
  <si>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</si>
  <si>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</si>
  <si>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</si>
  <si>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</si>
  <si>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</si>
  <si>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</si>
  <si>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</si>
  <si>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</si>
  <si>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</si>
  <si>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</si>
  <si>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</si>
  <si>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</si>
  <si>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</si>
  <si>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</si>
  <si>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</si>
  <si>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</si>
  <si>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</si>
  <si>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</si>
  <si>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</si>
  <si>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</si>
  <si>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</si>
  <si>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</si>
  <si>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</si>
  <si>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</si>
  <si>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</si>
  <si>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</si>
  <si>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</si>
  <si>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長野県長野市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</si>
  <si>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</si>
  <si>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</si>
  <si>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</si>
  <si>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</si>
  <si>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</si>
  <si>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</si>
  <si>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</si>
  <si>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</si>
  <si>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</si>
  <si>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</si>
  <si>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</si>
  <si>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</si>
  <si>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</si>
  <si>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</si>
  <si>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</si>
  <si>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</si>
  <si>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</si>
  <si>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</si>
  <si>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</si>
  <si>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</si>
  <si>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</si>
  <si>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</si>
  <si>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</si>
  <si>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</si>
  <si>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</si>
  <si>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</si>
  <si>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</si>
  <si>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</si>
  <si>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</si>
  <si>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</si>
  <si>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</si>
  <si>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</si>
  <si>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</si>
  <si>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</si>
  <si>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</si>
  <si>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</si>
  <si>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</si>
  <si>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</si>
  <si>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</si>
  <si>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</si>
  <si>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</si>
  <si>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</si>
  <si>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</si>
  <si>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</si>
  <si>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</si>
  <si>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</si>
  <si>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</si>
  <si>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</si>
  <si>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</si>
  <si>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</si>
  <si>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</si>
  <si>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</si>
  <si>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</si>
  <si>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</si>
  <si>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</si>
  <si>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</si>
  <si>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</si>
  <si>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</si>
  <si>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</si>
  <si>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</si>
  <si>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</si>
  <si>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</si>
  <si>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</si>
  <si>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</si>
  <si>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</si>
  <si>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</si>
  <si>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</si>
  <si>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</si>
  <si>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</si>
  <si>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</si>
  <si>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</si>
  <si>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</si>
  <si>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</si>
  <si>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</si>
  <si>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</si>
  <si>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</si>
  <si>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</si>
  <si>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</si>
  <si>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</si>
  <si>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</si>
  <si>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</si>
  <si>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</si>
  <si>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</si>
  <si>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</si>
  <si>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</si>
  <si>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</si>
  <si>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</si>
  <si>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</si>
  <si>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</si>
  <si>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</si>
  <si>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</si>
  <si>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</si>
  <si>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</si>
  <si>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</si>
  <si>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</si>
  <si>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</si>
  <si>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</si>
  <si>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</si>
  <si>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</si>
  <si>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</si>
  <si>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</si>
  <si>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</si>
  <si>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</si>
  <si>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</si>
  <si>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</si>
  <si>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</si>
  <si>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</si>
  <si>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</si>
  <si>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</si>
  <si>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</si>
  <si>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</si>
  <si>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</si>
  <si>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</si>
  <si>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</si>
  <si>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</si>
  <si>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</si>
  <si>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</si>
  <si>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</si>
  <si>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</si>
  <si>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</si>
  <si>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</si>
  <si>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</si>
  <si>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</si>
  <si>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</si>
  <si>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</si>
  <si>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</si>
  <si>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</si>
  <si>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</si>
  <si>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</si>
  <si>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</si>
  <si>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</si>
  <si>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</si>
  <si>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</si>
  <si>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</si>
  <si>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</si>
  <si>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</si>
  <si>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</si>
  <si>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</si>
  <si>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</si>
  <si>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</si>
  <si>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</si>
  <si>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</si>
  <si>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</si>
  <si>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</si>
  <si>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</si>
  <si>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</si>
  <si>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</si>
  <si>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</si>
  <si>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</si>
  <si>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</si>
  <si>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長野県長野市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</si>
  <si>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</si>
  <si>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</si>
  <si>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</si>
  <si>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</si>
  <si>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</si>
  <si>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</si>
  <si>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</si>
  <si>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</si>
  <si>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</si>
  <si>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</si>
  <si>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</si>
  <si>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</si>
  <si>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</si>
  <si>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</si>
  <si>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</si>
  <si>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</si>
  <si>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</si>
  <si>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</si>
  <si>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</si>
  <si>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</si>
  <si>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</si>
  <si>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授産施設特別会計</t>
    <phoneticPr fontId="5"/>
  </si>
  <si>
    <t>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</si>
  <si>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</si>
  <si>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</si>
  <si>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</si>
  <si>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</si>
  <si>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</si>
  <si>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</si>
  <si>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</si>
  <si>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</si>
  <si>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</si>
  <si>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</si>
  <si>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</si>
  <si>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</si>
  <si>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</si>
  <si>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</si>
  <si>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</si>
  <si>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</si>
  <si>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</si>
  <si>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</si>
  <si>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</si>
  <si>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</si>
  <si>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戸隠観光施設事業会計</t>
    <phoneticPr fontId="5"/>
  </si>
  <si>
    <t>産業団地事業会計</t>
    <phoneticPr fontId="5"/>
  </si>
  <si>
    <t>鬼無里大岡観光施設事業特別会計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</si>
  <si>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</si>
  <si>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</si>
  <si>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</si>
  <si>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</si>
  <si>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</si>
  <si>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</si>
  <si>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</si>
  <si>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</si>
  <si>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</si>
  <si>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</si>
  <si>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</si>
  <si>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</si>
  <si>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</si>
  <si>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</si>
  <si>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</si>
  <si>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</si>
  <si>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</si>
  <si>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</si>
  <si>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</si>
  <si>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</si>
  <si>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</si>
  <si>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</si>
  <si>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</si>
  <si>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</si>
  <si>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</si>
  <si>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</si>
  <si>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</si>
  <si>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</si>
  <si>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</si>
  <si>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</si>
  <si>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</si>
  <si>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</si>
  <si>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</si>
  <si>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</si>
  <si>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</si>
  <si>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</si>
  <si>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</si>
  <si>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</si>
  <si>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</si>
  <si>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</si>
  <si>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</si>
  <si>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</si>
  <si>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</si>
  <si>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</si>
  <si>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</si>
  <si>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</si>
  <si>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</si>
  <si>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</si>
  <si>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</si>
  <si>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</si>
  <si>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</si>
  <si>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</si>
  <si>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</si>
  <si>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</si>
  <si>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</si>
  <si>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</si>
  <si>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</si>
  <si>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</si>
  <si>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</si>
  <si>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</si>
  <si>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</si>
  <si>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</si>
  <si>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</si>
  <si>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</si>
  <si>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</si>
  <si>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</si>
  <si>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</si>
  <si>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</si>
  <si>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</si>
  <si>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</si>
  <si>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</si>
  <si>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</si>
  <si>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</si>
  <si>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</si>
  <si>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</si>
  <si>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</si>
  <si>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</si>
  <si>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</si>
  <si>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</si>
  <si>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</si>
  <si>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</si>
  <si>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</si>
  <si>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</si>
  <si>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</si>
  <si>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</si>
  <si>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</si>
  <si>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</si>
  <si>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</si>
  <si>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</si>
  <si>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</si>
  <si>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</si>
  <si>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</si>
  <si>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</si>
  <si>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</si>
  <si>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</si>
  <si>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</si>
  <si>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</si>
  <si>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</si>
  <si>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</si>
  <si>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</si>
  <si>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</si>
  <si>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</si>
  <si>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</si>
  <si>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</si>
  <si>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</si>
  <si>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</si>
  <si>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</si>
  <si>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</si>
  <si>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</si>
  <si>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</si>
  <si>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</si>
  <si>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</si>
  <si>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</si>
  <si>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</si>
  <si>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</si>
  <si>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</si>
  <si>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</si>
  <si>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</si>
  <si>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</si>
  <si>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</si>
  <si>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</si>
  <si>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</si>
  <si>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</si>
  <si>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</si>
  <si>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</si>
  <si>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</si>
  <si>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</si>
  <si>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</si>
  <si>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</si>
  <si>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</si>
  <si>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</si>
  <si>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</si>
  <si>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</si>
  <si>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</si>
  <si>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</si>
  <si>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</si>
  <si>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0.43</t>
  </si>
  <si>
    <t>▲ 0.25</t>
  </si>
  <si>
    <t>▲ 1.94</t>
  </si>
  <si>
    <t>▲ 2.75</t>
  </si>
  <si>
    <t>水道事業会計</t>
  </si>
  <si>
    <t>下水道事業会計</t>
  </si>
  <si>
    <t>一般会計</t>
  </si>
  <si>
    <t>産業団地事業会計</t>
  </si>
  <si>
    <t>国民健康保険特別会計</t>
  </si>
  <si>
    <t>介護保険特別会計</t>
  </si>
  <si>
    <t>戸隠観光施設事業会計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</si>
  <si>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</si>
  <si>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</si>
  <si>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</si>
  <si>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</si>
  <si>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</si>
  <si>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</si>
  <si>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</si>
  <si>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</si>
  <si>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</si>
  <si>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長野広域連合</t>
    <rPh sb="0" eb="2">
      <t>ナガノ</t>
    </rPh>
    <rPh sb="2" eb="4">
      <t>コウイキ</t>
    </rPh>
    <rPh sb="4" eb="6">
      <t>レンゴウ</t>
    </rPh>
    <phoneticPr fontId="2"/>
  </si>
  <si>
    <t>（一般会計）</t>
    <rPh sb="1" eb="3">
      <t>イッパン</t>
    </rPh>
    <rPh sb="3" eb="5">
      <t>カイケイ</t>
    </rPh>
    <phoneticPr fontId="2"/>
  </si>
  <si>
    <t>（老人福祉施設等運営事業特別会計）</t>
    <rPh sb="1" eb="3">
      <t>ロウジン</t>
    </rPh>
    <rPh sb="3" eb="5">
      <t>フクシ</t>
    </rPh>
    <rPh sb="5" eb="7">
      <t>シセツ</t>
    </rPh>
    <rPh sb="7" eb="8">
      <t>トウ</t>
    </rPh>
    <rPh sb="8" eb="10">
      <t>ウンエイ</t>
    </rPh>
    <rPh sb="10" eb="12">
      <t>ジギョウ</t>
    </rPh>
    <rPh sb="12" eb="14">
      <t>トクベツ</t>
    </rPh>
    <rPh sb="14" eb="16">
      <t>カイケイ</t>
    </rPh>
    <phoneticPr fontId="2"/>
  </si>
  <si>
    <t>（長野地域ふるさと事業特別会計）</t>
    <rPh sb="1" eb="3">
      <t>ナガノ</t>
    </rPh>
    <rPh sb="3" eb="5">
      <t>チイキ</t>
    </rPh>
    <rPh sb="9" eb="11">
      <t>ジギョウ</t>
    </rPh>
    <rPh sb="11" eb="13">
      <t>トクベツ</t>
    </rPh>
    <rPh sb="13" eb="15">
      <t>カイケイ</t>
    </rPh>
    <phoneticPr fontId="2"/>
  </si>
  <si>
    <t>（ごみ処理施設事業特別会計）</t>
    <rPh sb="3" eb="5">
      <t>ショリ</t>
    </rPh>
    <rPh sb="5" eb="7">
      <t>シセツ</t>
    </rPh>
    <rPh sb="7" eb="9">
      <t>ジギョウ</t>
    </rPh>
    <rPh sb="9" eb="11">
      <t>トクベツ</t>
    </rPh>
    <rPh sb="11" eb="13">
      <t>カイケイ</t>
    </rPh>
    <phoneticPr fontId="2"/>
  </si>
  <si>
    <t>須高行政事務組合</t>
    <rPh sb="0" eb="2">
      <t>スコウ</t>
    </rPh>
    <rPh sb="2" eb="4">
      <t>ギョウセイ</t>
    </rPh>
    <rPh sb="4" eb="6">
      <t>ジム</t>
    </rPh>
    <rPh sb="6" eb="8">
      <t>クミアイ</t>
    </rPh>
    <phoneticPr fontId="2"/>
  </si>
  <si>
    <t>千曲衛生施設組合</t>
    <rPh sb="0" eb="2">
      <t>チクマ</t>
    </rPh>
    <rPh sb="2" eb="4">
      <t>エイセイ</t>
    </rPh>
    <rPh sb="4" eb="6">
      <t>シセツ</t>
    </rPh>
    <rPh sb="6" eb="8">
      <t>クミアイ</t>
    </rPh>
    <phoneticPr fontId="2"/>
  </si>
  <si>
    <t>長野県後期高齢者医療広域連合</t>
    <rPh sb="0" eb="3">
      <t>ナガノケン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</si>
  <si>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</si>
  <si>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長水部分林組合</t>
    <rPh sb="0" eb="1">
      <t>チョウ</t>
    </rPh>
    <rPh sb="1" eb="2">
      <t>スイ</t>
    </rPh>
    <rPh sb="2" eb="4">
      <t>ブブン</t>
    </rPh>
    <rPh sb="4" eb="5">
      <t>リン</t>
    </rPh>
    <rPh sb="5" eb="7">
      <t>クミアイ</t>
    </rPh>
    <phoneticPr fontId="2"/>
  </si>
  <si>
    <t>長野県地方税滞納整理機構</t>
    <rPh sb="0" eb="3">
      <t>ナガノケン</t>
    </rPh>
    <rPh sb="3" eb="6">
      <t>チホウゼイ</t>
    </rPh>
    <rPh sb="6" eb="8">
      <t>タイノウ</t>
    </rPh>
    <rPh sb="8" eb="10">
      <t>セイリ</t>
    </rPh>
    <rPh sb="10" eb="12">
      <t>キコウ</t>
    </rPh>
    <phoneticPr fontId="2"/>
  </si>
  <si>
    <t>長野県市町村自治振興組合</t>
    <rPh sb="0" eb="3">
      <t>ナガノケン</t>
    </rPh>
    <rPh sb="3" eb="6">
      <t>シチョウソン</t>
    </rPh>
    <rPh sb="6" eb="8">
      <t>ジチ</t>
    </rPh>
    <rPh sb="8" eb="10">
      <t>シンコウ</t>
    </rPh>
    <rPh sb="10" eb="12">
      <t>クミアイ</t>
    </rPh>
    <phoneticPr fontId="2"/>
  </si>
  <si>
    <t>長野市土地開発公社</t>
    <rPh sb="0" eb="3">
      <t>ナガノシ</t>
    </rPh>
    <rPh sb="3" eb="5">
      <t>トチ</t>
    </rPh>
    <rPh sb="5" eb="7">
      <t>カイハツ</t>
    </rPh>
    <rPh sb="7" eb="9">
      <t>コウシャ</t>
    </rPh>
    <phoneticPr fontId="2"/>
  </si>
  <si>
    <t>長野市農業公社</t>
    <rPh sb="0" eb="3">
      <t>ナガノシ</t>
    </rPh>
    <rPh sb="3" eb="5">
      <t>ノウギョウ</t>
    </rPh>
    <rPh sb="5" eb="7">
      <t>コウシャ</t>
    </rPh>
    <phoneticPr fontId="2"/>
  </si>
  <si>
    <t>長野市開発公社</t>
    <rPh sb="0" eb="3">
      <t>ナガノシ</t>
    </rPh>
    <rPh sb="3" eb="5">
      <t>カイハツ</t>
    </rPh>
    <rPh sb="5" eb="7">
      <t>コウシャ</t>
    </rPh>
    <phoneticPr fontId="2"/>
  </si>
  <si>
    <t>ながの観光コンベンションビューロー</t>
    <rPh sb="3" eb="5">
      <t>カンコウ</t>
    </rPh>
    <phoneticPr fontId="2"/>
  </si>
  <si>
    <t>エムウェーブ</t>
    <phoneticPr fontId="2"/>
  </si>
  <si>
    <t>長野市勤労者共済会</t>
    <rPh sb="0" eb="3">
      <t>ナガノシ</t>
    </rPh>
    <rPh sb="3" eb="6">
      <t>キンロウシャ</t>
    </rPh>
    <rPh sb="6" eb="9">
      <t>キョウサイカイ</t>
    </rPh>
    <phoneticPr fontId="2"/>
  </si>
  <si>
    <t>長野市スポーツ協会</t>
    <rPh sb="0" eb="3">
      <t>ナガノシ</t>
    </rPh>
    <rPh sb="7" eb="9">
      <t>キョウカイ</t>
    </rPh>
    <phoneticPr fontId="2"/>
  </si>
  <si>
    <t>長野市文化芸術振興財団</t>
    <rPh sb="0" eb="3">
      <t>ナガノシ</t>
    </rPh>
    <rPh sb="3" eb="5">
      <t>ブンカ</t>
    </rPh>
    <rPh sb="5" eb="7">
      <t>ゲイジュツ</t>
    </rPh>
    <rPh sb="7" eb="9">
      <t>シンコウ</t>
    </rPh>
    <rPh sb="9" eb="11">
      <t>ザイダン</t>
    </rPh>
    <phoneticPr fontId="2"/>
  </si>
  <si>
    <t>ながの緑育協会</t>
    <rPh sb="3" eb="4">
      <t>リョク</t>
    </rPh>
    <rPh sb="4" eb="5">
      <t>イク</t>
    </rPh>
    <rPh sb="5" eb="7">
      <t>キョウカイ</t>
    </rPh>
    <phoneticPr fontId="2"/>
  </si>
  <si>
    <t>地方独立行政法人長野市民病院</t>
    <rPh sb="0" eb="2">
      <t>チホウ</t>
    </rPh>
    <rPh sb="2" eb="4">
      <t>ドクリツ</t>
    </rPh>
    <rPh sb="4" eb="6">
      <t>ギョウセイ</t>
    </rPh>
    <rPh sb="6" eb="8">
      <t>ホウジン</t>
    </rPh>
    <rPh sb="8" eb="10">
      <t>ナガノ</t>
    </rPh>
    <rPh sb="10" eb="12">
      <t>シミン</t>
    </rPh>
    <rPh sb="12" eb="14">
      <t>ビョウイン</t>
    </rPh>
    <phoneticPr fontId="2"/>
  </si>
  <si>
    <t>長野電鉄</t>
    <rPh sb="0" eb="2">
      <t>ナガノ</t>
    </rPh>
    <rPh sb="2" eb="4">
      <t>デンテツ</t>
    </rPh>
    <phoneticPr fontId="2"/>
  </si>
  <si>
    <t>電算</t>
    <rPh sb="0" eb="2">
      <t>デンサン</t>
    </rPh>
    <phoneticPr fontId="2"/>
  </si>
  <si>
    <t>まちづくり長野</t>
    <rPh sb="5" eb="7">
      <t>ナガノ</t>
    </rPh>
    <phoneticPr fontId="2"/>
  </si>
  <si>
    <t>○</t>
    <phoneticPr fontId="2"/>
  </si>
  <si>
    <t>-</t>
    <phoneticPr fontId="2"/>
  </si>
  <si>
    <t>職員退職手当基金</t>
    <rPh sb="0" eb="2">
      <t>ショクイン</t>
    </rPh>
    <rPh sb="2" eb="4">
      <t>タイショク</t>
    </rPh>
    <rPh sb="4" eb="6">
      <t>テアテ</t>
    </rPh>
    <rPh sb="6" eb="8">
      <t>キキン</t>
    </rPh>
    <phoneticPr fontId="5"/>
  </si>
  <si>
    <t>公共施設等総合管理基金</t>
    <phoneticPr fontId="5"/>
  </si>
  <si>
    <t>地域振興基金</t>
    <rPh sb="0" eb="2">
      <t>チイキ</t>
    </rPh>
    <rPh sb="2" eb="4">
      <t>シンコウ</t>
    </rPh>
    <rPh sb="4" eb="6">
      <t>キキン</t>
    </rPh>
    <phoneticPr fontId="5"/>
  </si>
  <si>
    <t>過疎地域持続的発展基金</t>
    <phoneticPr fontId="5"/>
  </si>
  <si>
    <t>リサイクル基金</t>
    <rPh sb="5" eb="7">
      <t>キキン</t>
    </rPh>
    <phoneticPr fontId="5"/>
  </si>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</sst>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A394-4994-87EC-B0A9354D44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48549</c:v>
                </c:pt>
                <c:pt idx="1">
                  <c:v>38534</c:v>
                </c:pt>
                <c:pt idx="2">
                  <c:v>35654</c:v>
                </c:pt>
                <c:pt idx="3">
                  <c:v>43703</c:v>
                </c:pt>
                <c:pt idx="4">
                  <c:v>54647</c:v>
                </c:pt>
              </c:numCache>
            </c:numRef>
          </c:val>
          <c:smooth val="0"/>
          <c:extLst>
            <c:ext xmlns:c16="http://schemas.microsoft.com/office/drawing/2014/chart" uri="{C3380CC4-5D6E-409C-BE32-E72D297353CC}">
              <c16:uniqueId val="{00000001-A394-4994-87EC-B0A9354D44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4.99</c:v>
                </c:pt>
                <c:pt idx="1">
                  <c:v>4.3600000000000003</c:v>
                </c:pt>
                <c:pt idx="2">
                  <c:v>4.1900000000000004</c:v>
                </c:pt>
                <c:pt idx="3">
                  <c:v>4.0599999999999996</c:v>
                </c:pt>
                <c:pt idx="4">
                  <c:v>2.84</c:v>
                </c:pt>
              </c:numCache>
            </c:numRef>
          </c:val>
          <c:extLst>
            <c:ext xmlns:c16="http://schemas.microsoft.com/office/drawing/2014/chart" uri="{C3380CC4-5D6E-409C-BE32-E72D297353CC}">
              <c16:uniqueId val="{00000000-8A1A-4D2D-A030-E87CBF572E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15.21</c:v>
                </c:pt>
                <c:pt idx="1">
                  <c:v>17.07</c:v>
                </c:pt>
                <c:pt idx="2">
                  <c:v>19.64</c:v>
                </c:pt>
                <c:pt idx="3">
                  <c:v>19.7</c:v>
                </c:pt>
                <c:pt idx="4">
                  <c:v>19.82</c:v>
                </c:pt>
              </c:numCache>
            </c:numRef>
          </c:val>
          <c:extLst>
            <c:ext xmlns:c16="http://schemas.microsoft.com/office/drawing/2014/chart" uri="{C3380CC4-5D6E-409C-BE32-E72D297353CC}">
              <c16:uniqueId val="{00000001-8A1A-4D2D-A030-E87CBF572E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4.78</c:v>
                </c:pt>
                <c:pt idx="1">
                  <c:v>-0.43</c:v>
                </c:pt>
                <c:pt idx="2">
                  <c:v>-0.25</c:v>
                </c:pt>
                <c:pt idx="3">
                  <c:v>-1.94</c:v>
                </c:pt>
                <c:pt idx="4">
                  <c:v>-2.75</c:v>
                </c:pt>
              </c:numCache>
            </c:numRef>
          </c:val>
          <c:smooth val="0"/>
          <c:extLst>
            <c:ext xmlns:c16="http://schemas.microsoft.com/office/drawing/2014/chart" uri="{C3380CC4-5D6E-409C-BE32-E72D297353CC}">
              <c16:uniqueId val="{00000002-8A1A-4D2D-A030-E87CBF572E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0.04</c:v>
                </c:pt>
                <c:pt idx="6">
                  <c:v>#N/A</c:v>
                </c:pt>
                <c:pt idx="7">
                  <c:v>0</c:v>
                </c:pt>
                <c:pt idx="8">
                  <c:v>#N/A</c:v>
                </c:pt>
                <c:pt idx="9">
                  <c:v>0</c:v>
                </c:pt>
              </c:numCache>
            </c:numRef>
          </c:val>
          <c:extLst>
            <c:ext xmlns:c16="http://schemas.microsoft.com/office/drawing/2014/chart" uri="{C3380CC4-5D6E-409C-BE32-E72D297353CC}">
              <c16:uniqueId val="{00000000-2953-4011-B4BC-D5F3B93E31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53-4011-B4BC-D5F3B93E318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2953-4011-B4BC-D5F3B93E3189}"/>
            </c:ext>
          </c:extLst>
        </c:ser>
        <c:ser>
          <c:idx val="3"/>
          <c:order val="3"/>
          <c:tx>
            <c:strRef>
              <c:f>データシート!$A$30</c:f>
              <c:strCache>
                <c:ptCount val="1"/>
                <c:pt idx="0">
                  <c:v>戸隠観光施設事業会計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0.09</c:v>
                </c:pt>
                <c:pt idx="4">
                  <c:v>#N/A</c:v>
                </c:pt>
                <c:pt idx="5">
                  <c:v>0.11</c:v>
                </c:pt>
                <c:pt idx="6">
                  <c:v>#N/A</c:v>
                </c:pt>
                <c:pt idx="7">
                  <c:v>0.12</c:v>
                </c:pt>
                <c:pt idx="8">
                  <c:v>#N/A</c:v>
                </c:pt>
                <c:pt idx="9">
                  <c:v>0.15</c:v>
                </c:pt>
              </c:numCache>
            </c:numRef>
          </c:val>
          <c:extLst>
            <c:ext xmlns:c16="http://schemas.microsoft.com/office/drawing/2014/chart" uri="{C3380CC4-5D6E-409C-BE32-E72D297353CC}">
              <c16:uniqueId val="{00000003-2953-4011-B4BC-D5F3B93E318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0.69</c:v>
                </c:pt>
                <c:pt idx="2">
                  <c:v>#N/A</c:v>
                </c:pt>
                <c:pt idx="3">
                  <c:v>0.95</c:v>
                </c:pt>
                <c:pt idx="4">
                  <c:v>#N/A</c:v>
                </c:pt>
                <c:pt idx="5">
                  <c:v>1.07</c:v>
                </c:pt>
                <c:pt idx="6">
                  <c:v>#N/A</c:v>
                </c:pt>
                <c:pt idx="7">
                  <c:v>0.89</c:v>
                </c:pt>
                <c:pt idx="8">
                  <c:v>#N/A</c:v>
                </c:pt>
                <c:pt idx="9">
                  <c:v>0.69</c:v>
                </c:pt>
              </c:numCache>
            </c:numRef>
          </c:val>
          <c:extLst>
            <c:ext xmlns:c16="http://schemas.microsoft.com/office/drawing/2014/chart" uri="{C3380CC4-5D6E-409C-BE32-E72D297353CC}">
              <c16:uniqueId val="{00000004-2953-4011-B4BC-D5F3B93E318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1.28</c:v>
                </c:pt>
                <c:pt idx="2">
                  <c:v>#N/A</c:v>
                </c:pt>
                <c:pt idx="3">
                  <c:v>1.25</c:v>
                </c:pt>
                <c:pt idx="4">
                  <c:v>#N/A</c:v>
                </c:pt>
                <c:pt idx="5">
                  <c:v>1.19</c:v>
                </c:pt>
                <c:pt idx="6">
                  <c:v>#N/A</c:v>
                </c:pt>
                <c:pt idx="7">
                  <c:v>0.86</c:v>
                </c:pt>
                <c:pt idx="8">
                  <c:v>#N/A</c:v>
                </c:pt>
                <c:pt idx="9">
                  <c:v>0.8</c:v>
                </c:pt>
              </c:numCache>
            </c:numRef>
          </c:val>
          <c:extLst>
            <c:ext xmlns:c16="http://schemas.microsoft.com/office/drawing/2014/chart" uri="{C3380CC4-5D6E-409C-BE32-E72D297353CC}">
              <c16:uniqueId val="{00000005-2953-4011-B4BC-D5F3B93E3189}"/>
            </c:ext>
          </c:extLst>
        </c:ser>
        <c:ser>
          <c:idx val="6"/>
          <c:order val="6"/>
          <c:tx>
            <c:strRef>
              <c:f>データシート!$A$33</c:f>
              <c:strCache>
                <c:ptCount val="1"/>
                <c:pt idx="0">
                  <c:v>産業団地事業会計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1.65</c:v>
                </c:pt>
                <c:pt idx="2">
                  <c:v>#N/A</c:v>
                </c:pt>
                <c:pt idx="3">
                  <c:v>1.65</c:v>
                </c:pt>
                <c:pt idx="4">
                  <c:v>#N/A</c:v>
                </c:pt>
                <c:pt idx="5">
                  <c:v>1.74</c:v>
                </c:pt>
                <c:pt idx="6">
                  <c:v>#N/A</c:v>
                </c:pt>
                <c:pt idx="7">
                  <c:v>1.74</c:v>
                </c:pt>
                <c:pt idx="8">
                  <c:v>#N/A</c:v>
                </c:pt>
                <c:pt idx="9">
                  <c:v>1.72</c:v>
                </c:pt>
              </c:numCache>
            </c:numRef>
          </c:val>
          <c:extLst>
            <c:ext xmlns:c16="http://schemas.microsoft.com/office/drawing/2014/chart" uri="{C3380CC4-5D6E-409C-BE32-E72D297353CC}">
              <c16:uniqueId val="{00000006-2953-4011-B4BC-D5F3B93E318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4.99</c:v>
                </c:pt>
                <c:pt idx="2">
                  <c:v>#N/A</c:v>
                </c:pt>
                <c:pt idx="3">
                  <c:v>4.3600000000000003</c:v>
                </c:pt>
                <c:pt idx="4">
                  <c:v>#N/A</c:v>
                </c:pt>
                <c:pt idx="5">
                  <c:v>4.18</c:v>
                </c:pt>
                <c:pt idx="6">
                  <c:v>#N/A</c:v>
                </c:pt>
                <c:pt idx="7">
                  <c:v>4.05</c:v>
                </c:pt>
                <c:pt idx="8">
                  <c:v>#N/A</c:v>
                </c:pt>
                <c:pt idx="9">
                  <c:v>2.84</c:v>
                </c:pt>
              </c:numCache>
            </c:numRef>
          </c:val>
          <c:extLst>
            <c:ext xmlns:c16="http://schemas.microsoft.com/office/drawing/2014/chart" uri="{C3380CC4-5D6E-409C-BE32-E72D297353CC}">
              <c16:uniqueId val="{00000007-2953-4011-B4BC-D5F3B93E318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5.88</c:v>
                </c:pt>
                <c:pt idx="2">
                  <c:v>#N/A</c:v>
                </c:pt>
                <c:pt idx="3">
                  <c:v>6.26</c:v>
                </c:pt>
                <c:pt idx="4">
                  <c:v>#N/A</c:v>
                </c:pt>
                <c:pt idx="5">
                  <c:v>5.84</c:v>
                </c:pt>
                <c:pt idx="6">
                  <c:v>#N/A</c:v>
                </c:pt>
                <c:pt idx="7">
                  <c:v>5.57</c:v>
                </c:pt>
                <c:pt idx="8">
                  <c:v>#N/A</c:v>
                </c:pt>
                <c:pt idx="9">
                  <c:v>4.67</c:v>
                </c:pt>
              </c:numCache>
            </c:numRef>
          </c:val>
          <c:extLst>
            <c:ext xmlns:c16="http://schemas.microsoft.com/office/drawing/2014/chart" uri="{C3380CC4-5D6E-409C-BE32-E72D297353CC}">
              <c16:uniqueId val="{00000008-2953-4011-B4BC-D5F3B93E31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15.71</c:v>
                </c:pt>
                <c:pt idx="2">
                  <c:v>#N/A</c:v>
                </c:pt>
                <c:pt idx="3">
                  <c:v>15.93</c:v>
                </c:pt>
                <c:pt idx="4">
                  <c:v>#N/A</c:v>
                </c:pt>
                <c:pt idx="5">
                  <c:v>15.74</c:v>
                </c:pt>
                <c:pt idx="6">
                  <c:v>#N/A</c:v>
                </c:pt>
                <c:pt idx="7">
                  <c:v>16.05</c:v>
                </c:pt>
                <c:pt idx="8">
                  <c:v>#N/A</c:v>
                </c:pt>
                <c:pt idx="9">
                  <c:v>15.51</c:v>
                </c:pt>
              </c:numCache>
            </c:numRef>
          </c:val>
          <c:extLst>
            <c:ext xmlns:c16="http://schemas.microsoft.com/office/drawing/2014/chart" uri="{C3380CC4-5D6E-409C-BE32-E72D297353CC}">
              <c16:uniqueId val="{00000009-2953-4011-B4BC-D5F3B93E31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18153</c:v>
                </c:pt>
                <c:pt idx="5">
                  <c:v>18284</c:v>
                </c:pt>
                <c:pt idx="8">
                  <c:v>17759</c:v>
                </c:pt>
                <c:pt idx="11">
                  <c:v>17775</c:v>
                </c:pt>
                <c:pt idx="14">
                  <c:v>17806</c:v>
                </c:pt>
              </c:numCache>
            </c:numRef>
          </c:val>
          <c:extLst>
            <c:ext xmlns:c16="http://schemas.microsoft.com/office/drawing/2014/chart" uri="{C3380CC4-5D6E-409C-BE32-E72D297353CC}">
              <c16:uniqueId val="{00000000-8364-411B-A3F0-236AF349AF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64-411B-A3F0-236AF349AF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128</c:v>
                </c:pt>
                <c:pt idx="3">
                  <c:v>61</c:v>
                </c:pt>
                <c:pt idx="6">
                  <c:v>36</c:v>
                </c:pt>
                <c:pt idx="9">
                  <c:v>24</c:v>
                </c:pt>
                <c:pt idx="12">
                  <c:v>16</c:v>
                </c:pt>
              </c:numCache>
            </c:numRef>
          </c:val>
          <c:extLst>
            <c:ext xmlns:c16="http://schemas.microsoft.com/office/drawing/2014/chart" uri="{C3380CC4-5D6E-409C-BE32-E72D297353CC}">
              <c16:uniqueId val="{00000002-8364-411B-A3F0-236AF349AF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860</c:v>
                </c:pt>
                <c:pt idx="3">
                  <c:v>931</c:v>
                </c:pt>
                <c:pt idx="6">
                  <c:v>746</c:v>
                </c:pt>
                <c:pt idx="9">
                  <c:v>1000</c:v>
                </c:pt>
                <c:pt idx="12">
                  <c:v>1265</c:v>
                </c:pt>
              </c:numCache>
            </c:numRef>
          </c:val>
          <c:extLst>
            <c:ext xmlns:c16="http://schemas.microsoft.com/office/drawing/2014/chart" uri="{C3380CC4-5D6E-409C-BE32-E72D297353CC}">
              <c16:uniqueId val="{00000003-8364-411B-A3F0-236AF349AF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4780</c:v>
                </c:pt>
                <c:pt idx="3">
                  <c:v>4751</c:v>
                </c:pt>
                <c:pt idx="6">
                  <c:v>4477</c:v>
                </c:pt>
                <c:pt idx="9">
                  <c:v>4263</c:v>
                </c:pt>
                <c:pt idx="12">
                  <c:v>4032</c:v>
                </c:pt>
              </c:numCache>
            </c:numRef>
          </c:val>
          <c:extLst>
            <c:ext xmlns:c16="http://schemas.microsoft.com/office/drawing/2014/chart" uri="{C3380CC4-5D6E-409C-BE32-E72D297353CC}">
              <c16:uniqueId val="{00000004-8364-411B-A3F0-236AF349AF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64-411B-A3F0-236AF349AF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64-411B-A3F0-236AF349AF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15990</c:v>
                </c:pt>
                <c:pt idx="3">
                  <c:v>16180</c:v>
                </c:pt>
                <c:pt idx="6">
                  <c:v>16503</c:v>
                </c:pt>
                <c:pt idx="9">
                  <c:v>16914</c:v>
                </c:pt>
                <c:pt idx="12">
                  <c:v>15978</c:v>
                </c:pt>
              </c:numCache>
            </c:numRef>
          </c:val>
          <c:extLst>
            <c:ext xmlns:c16="http://schemas.microsoft.com/office/drawing/2014/chart" uri="{C3380CC4-5D6E-409C-BE32-E72D297353CC}">
              <c16:uniqueId val="{00000007-8364-411B-A3F0-236AF349AF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3605</c:v>
                </c:pt>
                <c:pt idx="2">
                  <c:v>#N/A</c:v>
                </c:pt>
                <c:pt idx="3">
                  <c:v>#N/A</c:v>
                </c:pt>
                <c:pt idx="4">
                  <c:v>3639</c:v>
                </c:pt>
                <c:pt idx="5">
                  <c:v>#N/A</c:v>
                </c:pt>
                <c:pt idx="6">
                  <c:v>#N/A</c:v>
                </c:pt>
                <c:pt idx="7">
                  <c:v>4003</c:v>
                </c:pt>
                <c:pt idx="8">
                  <c:v>#N/A</c:v>
                </c:pt>
                <c:pt idx="9">
                  <c:v>#N/A</c:v>
                </c:pt>
                <c:pt idx="10">
                  <c:v>4426</c:v>
                </c:pt>
                <c:pt idx="11">
                  <c:v>#N/A</c:v>
                </c:pt>
                <c:pt idx="12">
                  <c:v>#N/A</c:v>
                </c:pt>
                <c:pt idx="13">
                  <c:v>3485</c:v>
                </c:pt>
                <c:pt idx="14">
                  <c:v>#N/A</c:v>
                </c:pt>
              </c:numCache>
            </c:numRef>
          </c:val>
          <c:smooth val="0"/>
          <c:extLst>
            <c:ext xmlns:c16="http://schemas.microsoft.com/office/drawing/2014/chart" uri="{C3380CC4-5D6E-409C-BE32-E72D297353CC}">
              <c16:uniqueId val="{00000008-8364-411B-A3F0-236AF349AF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161867</c:v>
                </c:pt>
                <c:pt idx="5">
                  <c:v>157590</c:v>
                </c:pt>
                <c:pt idx="8">
                  <c:v>150913</c:v>
                </c:pt>
                <c:pt idx="11">
                  <c:v>144472</c:v>
                </c:pt>
                <c:pt idx="14">
                  <c:v>138029</c:v>
                </c:pt>
              </c:numCache>
            </c:numRef>
          </c:val>
          <c:extLst>
            <c:ext xmlns:c16="http://schemas.microsoft.com/office/drawing/2014/chart" uri="{C3380CC4-5D6E-409C-BE32-E72D297353CC}">
              <c16:uniqueId val="{00000000-240B-47D4-9C93-9B72081AAE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26342</c:v>
                </c:pt>
                <c:pt idx="5">
                  <c:v>25211</c:v>
                </c:pt>
                <c:pt idx="8">
                  <c:v>21924</c:v>
                </c:pt>
                <c:pt idx="11">
                  <c:v>21196</c:v>
                </c:pt>
                <c:pt idx="14">
                  <c:v>21077</c:v>
                </c:pt>
              </c:numCache>
            </c:numRef>
          </c:val>
          <c:extLst>
            <c:ext xmlns:c16="http://schemas.microsoft.com/office/drawing/2014/chart" uri="{C3380CC4-5D6E-409C-BE32-E72D297353CC}">
              <c16:uniqueId val="{00000001-240B-47D4-9C93-9B72081AAE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27732</c:v>
                </c:pt>
                <c:pt idx="5">
                  <c:v>34148</c:v>
                </c:pt>
                <c:pt idx="8">
                  <c:v>36840</c:v>
                </c:pt>
                <c:pt idx="11">
                  <c:v>38615</c:v>
                </c:pt>
                <c:pt idx="14">
                  <c:v>41327</c:v>
                </c:pt>
              </c:numCache>
            </c:numRef>
          </c:val>
          <c:extLst>
            <c:ext xmlns:c16="http://schemas.microsoft.com/office/drawing/2014/chart" uri="{C3380CC4-5D6E-409C-BE32-E72D297353CC}">
              <c16:uniqueId val="{00000002-240B-47D4-9C93-9B72081AAE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0B-47D4-9C93-9B72081AAE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0B-47D4-9C93-9B72081AAE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1059</c:v>
                </c:pt>
                <c:pt idx="3">
                  <c:v>1169</c:v>
                </c:pt>
                <c:pt idx="6">
                  <c:v>1130</c:v>
                </c:pt>
                <c:pt idx="9">
                  <c:v>1129</c:v>
                </c:pt>
                <c:pt idx="12">
                  <c:v>1026</c:v>
                </c:pt>
              </c:numCache>
            </c:numRef>
          </c:val>
          <c:extLst>
            <c:ext xmlns:c16="http://schemas.microsoft.com/office/drawing/2014/chart" uri="{C3380CC4-5D6E-409C-BE32-E72D297353CC}">
              <c16:uniqueId val="{00000005-240B-47D4-9C93-9B72081AAE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22507</c:v>
                </c:pt>
                <c:pt idx="3">
                  <c:v>22629</c:v>
                </c:pt>
                <c:pt idx="6">
                  <c:v>22332</c:v>
                </c:pt>
                <c:pt idx="9">
                  <c:v>23409</c:v>
                </c:pt>
                <c:pt idx="12">
                  <c:v>23447</c:v>
                </c:pt>
              </c:numCache>
            </c:numRef>
          </c:val>
          <c:extLst>
            <c:ext xmlns:c16="http://schemas.microsoft.com/office/drawing/2014/chart" uri="{C3380CC4-5D6E-409C-BE32-E72D297353CC}">
              <c16:uniqueId val="{00000006-240B-47D4-9C93-9B72081AAE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12894</c:v>
                </c:pt>
                <c:pt idx="3">
                  <c:v>14107</c:v>
                </c:pt>
                <c:pt idx="6">
                  <c:v>13613</c:v>
                </c:pt>
                <c:pt idx="9">
                  <c:v>12474</c:v>
                </c:pt>
                <c:pt idx="12">
                  <c:v>11264</c:v>
                </c:pt>
              </c:numCache>
            </c:numRef>
          </c:val>
          <c:extLst>
            <c:ext xmlns:c16="http://schemas.microsoft.com/office/drawing/2014/chart" uri="{C3380CC4-5D6E-409C-BE32-E72D297353CC}">
              <c16:uniqueId val="{00000007-240B-47D4-9C93-9B72081AAE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46362</c:v>
                </c:pt>
                <c:pt idx="3">
                  <c:v>44642</c:v>
                </c:pt>
                <c:pt idx="6">
                  <c:v>42128</c:v>
                </c:pt>
                <c:pt idx="9">
                  <c:v>39328</c:v>
                </c:pt>
                <c:pt idx="12">
                  <c:v>35950</c:v>
                </c:pt>
              </c:numCache>
            </c:numRef>
          </c:val>
          <c:extLst>
            <c:ext xmlns:c16="http://schemas.microsoft.com/office/drawing/2014/chart" uri="{C3380CC4-5D6E-409C-BE32-E72D297353CC}">
              <c16:uniqueId val="{00000008-240B-47D4-9C93-9B72081AAE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4323</c:v>
                </c:pt>
                <c:pt idx="3">
                  <c:v>3956</c:v>
                </c:pt>
                <c:pt idx="6">
                  <c:v>4077</c:v>
                </c:pt>
                <c:pt idx="9">
                  <c:v>4466</c:v>
                </c:pt>
                <c:pt idx="12">
                  <c:v>2279</c:v>
                </c:pt>
              </c:numCache>
            </c:numRef>
          </c:val>
          <c:extLst>
            <c:ext xmlns:c16="http://schemas.microsoft.com/office/drawing/2014/chart" uri="{C3380CC4-5D6E-409C-BE32-E72D297353CC}">
              <c16:uniqueId val="{00000009-240B-47D4-9C93-9B72081AAE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160516</c:v>
                </c:pt>
                <c:pt idx="3">
                  <c:v>156024</c:v>
                </c:pt>
                <c:pt idx="6">
                  <c:v>147461</c:v>
                </c:pt>
                <c:pt idx="9">
                  <c:v>139363</c:v>
                </c:pt>
                <c:pt idx="12">
                  <c:v>134179</c:v>
                </c:pt>
              </c:numCache>
            </c:numRef>
          </c:val>
          <c:extLst>
            <c:ext xmlns:c16="http://schemas.microsoft.com/office/drawing/2014/chart" uri="{C3380CC4-5D6E-409C-BE32-E72D297353CC}">
              <c16:uniqueId val="{0000000A-240B-47D4-9C93-9B72081AAE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31719</c:v>
                </c:pt>
                <c:pt idx="2">
                  <c:v>#N/A</c:v>
                </c:pt>
                <c:pt idx="3">
                  <c:v>#N/A</c:v>
                </c:pt>
                <c:pt idx="4">
                  <c:v>25578</c:v>
                </c:pt>
                <c:pt idx="5">
                  <c:v>#N/A</c:v>
                </c:pt>
                <c:pt idx="6">
                  <c:v>#N/A</c:v>
                </c:pt>
                <c:pt idx="7">
                  <c:v>21065</c:v>
                </c:pt>
                <c:pt idx="8">
                  <c:v>#N/A</c:v>
                </c:pt>
                <c:pt idx="9">
                  <c:v>#N/A</c:v>
                </c:pt>
                <c:pt idx="10">
                  <c:v>15884</c:v>
                </c:pt>
                <c:pt idx="11">
                  <c:v>#N/A</c:v>
                </c:pt>
                <c:pt idx="12">
                  <c:v>#N/A</c:v>
                </c:pt>
                <c:pt idx="13">
                  <c:v>7713</c:v>
                </c:pt>
                <c:pt idx="14">
                  <c:v>#N/A</c:v>
                </c:pt>
              </c:numCache>
            </c:numRef>
          </c:val>
          <c:smooth val="0"/>
          <c:extLst>
            <c:ext xmlns:c16="http://schemas.microsoft.com/office/drawing/2014/chart" uri="{C3380CC4-5D6E-409C-BE32-E72D297353CC}">
              <c16:uniqueId val="{0000000B-240B-47D4-9C93-9B72081AAE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17800</c:v>
                </c:pt>
                <c:pt idx="1">
                  <c:v>18013</c:v>
                </c:pt>
                <c:pt idx="2">
                  <c:v>18389</c:v>
                </c:pt>
              </c:numCache>
            </c:numRef>
          </c:val>
          <c:extLst>
            <c:ext xmlns:c16="http://schemas.microsoft.com/office/drawing/2014/chart" uri="{C3380CC4-5D6E-409C-BE32-E72D297353CC}">
              <c16:uniqueId val="{00000000-17CF-4E64-9463-2EECED6066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7509</c:v>
                </c:pt>
                <c:pt idx="1">
                  <c:v>7939</c:v>
                </c:pt>
                <c:pt idx="2">
                  <c:v>8282</c:v>
                </c:pt>
              </c:numCache>
            </c:numRef>
          </c:val>
          <c:extLst>
            <c:ext xmlns:c16="http://schemas.microsoft.com/office/drawing/2014/chart" uri="{C3380CC4-5D6E-409C-BE32-E72D297353CC}">
              <c16:uniqueId val="{00000001-17CF-4E64-9463-2EECED6066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15102</c:v>
                </c:pt>
                <c:pt idx="1">
                  <c:v>15429</c:v>
                </c:pt>
                <c:pt idx="2">
                  <c:v>15517</c:v>
                </c:pt>
              </c:numCache>
            </c:numRef>
          </c:val>
          <c:extLst>
            <c:ext xmlns:c16="http://schemas.microsoft.com/office/drawing/2014/chart" uri="{C3380CC4-5D6E-409C-BE32-E72D297353CC}">
              <c16:uniqueId val="{00000002-17CF-4E64-9463-2EECED6066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公債費（元利償還金）については、平成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年度以降上昇に転じ、令和５年度には、東日本台風災害に伴う復旧事業等に係る起債の元利償還も本格化したことからさらに上昇した。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令和６年度は、第一庁舎・芸術館などの旧合併特例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に係る起債の一部償還終了に伴う元利償還の減により減少となった。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今後は、公共施設の長寿命化対策等のほか、国スポ・全障スポ大会に係る施設整備に伴う普通建設事業費の増により元利償還金の上昇が見込まれる。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一般会計等に係る地方債の現在高は、交付税措置率の低い起債の新規発行を取りやめたことや、旧合併特例事業に係る市債借入の一部償還終了したことなどに伴い、令和３年度以降は減少に転じている。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また、公営企業債等繰入見込額についても、約</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年前に借入れた水道事業及び下水道事業に係る償還が進んだことから、年々減少傾向にある。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一方今後は、オリンピック施設をはじめとする大規模な公共施設の長寿命化対策や令和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年の国民スポーツ大会に向けた施設整備などにより、地方債の現在高は増加する見込みである。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長野県長野市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基金残高は、ピーク時の平成４年度には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億円あったが、オリンピック関連施設や市民病院の整備等の財源として活用したことから、平成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まで減少した。その後、一時的には基金への積立が可能となったものの、市税の伸び悩みや地方交付税の減少によって、基金の取り崩しに依存した状態が続いていたが、プロジェクト事業の本格化に備え、新たに基金を造成するなど準備を進め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年度以降、財政調整基金の取崩額が積立額を上回る状況が続き、目減り傾向が続いたが、令和２年度からは取崩額が積立額を下回り、残高は増加に転じている。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令和６年度は、前年度決算剰余金の処分等として財政調整基金に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億円を積み立てた一方、除雪等に係る一般財源が不足したことにより、財政調整基金から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億円を取り崩した。また、令和７・８年度における臨時財政対策債の元利償還金の一部を償還するための「臨時財政対策債償還基金費」等として、減債基金に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このほか、地域振興基金において、豊野防災交流センター整備等に係る財源として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億円の取崩しを実施する一方、公共施設等総合管理基金において、令和８年度以降財政需要が増える施設長寿命化改修に備えるため、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億円を積み立てたこと等により、基金全体では、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々増加する社会保障関係経費や賃金上昇に伴う職員人件費に加え、労務単価上昇などを踏まえた公共調達における適切な価格転嫁等に対応するため、歳出の見直しなど財政健全化への取組により、財政調整基金の取崩額圧縮を図り、その他特定目的基金についても、基金目的に沿った計画的な運用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・職員退職手当基金：職員の退職手当の支払い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・公共施設等総合管理基金：公共施設等の長寿命化に関する事業の推進並びに公共施設等の計画的な更新及び活用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・公共施設等総合管理基金：公共施設等の長寿命化対策を着実に進めていくための積み立てによる増（＋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・地域振興基金：豊野防災交流センター整備等に係る財源として活用するための取り崩しによる減（△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・職員退職手当基金：今後増加が見込まれる退職手当に備え、適切に積み立てる。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・公共施設等総合管理基金：公共施設等の長寿命化改修を計画的に進めるため、適切に積み立て、必要な経費に充当する。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前年度決算剰余金の処分等として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億円を積み立てた一方、除雪等に係る一般財源が不足したことにより、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億円を取り崩した。これらにより、令和５年度末（残高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億円増で基金残高は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々増加する社会保障関係経費や賃金上昇に伴う職員人件費に加え、労務単価上昇などを踏まえた公共調達における適切な価格転嫁等に対応するため、歳出の見直しなど財政健全化への取組により、財政調整基金の取崩額圧縮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令和７・８年度における臨時財政対策債の元利償還金の一部を償還するための「臨時財政対策債償還基金費」等として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億円を積み立てた一方、令和元年東日本台風災害に係る災害復旧事業債の償還に充てるため、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億円を取り崩した。これらにより、令和５年度末（残高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億円増で基金残高は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市債の償還及び市債の適正な管理に必要な財源を確保するため、適切に管理運用していく。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362,609
357,966
834.81
170,980,342
166,718,909
2,636,255
92,760,094
127,457,845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年度までは類似団体とほぼ同程度の数値であったが、平成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年及び平成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年の市町村合併を経て市域、人口が増加する一方、市税収入が伸び悩み、数値が悪化した。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令和６年度は、令和５年度に比べて歳入が増加する一方、歳出についても増加となったため、財政力指数は令和５年度と同値となった。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ポイント下回った状態であることから、基幹収入である市税等の自主財源の確保を図るとともに、事務事業の見直しを計画的に進め、財政基盤の強化に努める。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令和５年度は、補助費などへの経常的経費充当一般財源が増加したことにより悪化したが、令和６年度は人件費のほか、物件費や扶助費などへの経常的経費充当一般財源が増加したことにより、さらに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ポイント上昇し、過去最高値の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類似団体の平均値からは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状態ではあることから、引き続き人件費、公債費、物件費などの経常経費の抑制に努めるとともに、未利用財産の貸付・売却、使用料など利用者負担の適正化を図り、経常収入の増加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125306</xdr:rowOff>
    </xdr:from>
    <xdr:to>
      <xdr:col>23</xdr:col>
      <xdr:colOff>133350</xdr:colOff>
      <xdr:row>66</xdr:row>
      <xdr:rowOff>54398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69556"/>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77046</xdr:rowOff>
    </xdr:from>
    <xdr:to>
      <xdr:col>19</xdr:col>
      <xdr:colOff>133350</xdr:colOff>
      <xdr:row>65</xdr:row>
      <xdr:rowOff>125306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2212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79587</xdr:rowOff>
    </xdr:from>
    <xdr:to>
      <xdr:col>15</xdr:col>
      <xdr:colOff>82550</xdr:colOff>
      <xdr:row>65</xdr:row>
      <xdr:rowOff>77046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5238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79587</xdr:rowOff>
    </xdr:from>
    <xdr:to>
      <xdr:col>11</xdr:col>
      <xdr:colOff>31750</xdr:colOff>
      <xdr:row>65</xdr:row>
      <xdr:rowOff>77046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5238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3598</xdr:rowOff>
    </xdr:from>
    <xdr:to>
      <xdr:col>23</xdr:col>
      <xdr:colOff>184150</xdr:colOff>
      <xdr:row>66</xdr:row>
      <xdr:rowOff>105198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147125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9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74506</xdr:rowOff>
    </xdr:from>
    <xdr:to>
      <xdr:col>19</xdr:col>
      <xdr:colOff>184150</xdr:colOff>
      <xdr:row>66</xdr:row>
      <xdr:rowOff>4656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14833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8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26246</xdr:rowOff>
    </xdr:from>
    <xdr:to>
      <xdr:col>15</xdr:col>
      <xdr:colOff>133350</xdr:colOff>
      <xdr:row>65</xdr:row>
      <xdr:rowOff>127846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138023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28787</xdr:rowOff>
    </xdr:from>
    <xdr:to>
      <xdr:col>11</xdr:col>
      <xdr:colOff>82550</xdr:colOff>
      <xdr:row>64</xdr:row>
      <xdr:rowOff>130387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は、人件費において定年年齢引上げによる退職手当の増、及び物件費において地方公共団体情報システム標準化対応業務等の委託料の増などによりそれぞれ増加したことから、人口１人当たりの人件費・物件費等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人口は減少傾向にあり、今後賃金の上昇や物価高騰などが見込まれることから、引き続き人件費、物件費などの経常的経費の抑制を図る。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68836</xdr:rowOff>
    </xdr:from>
    <xdr:to>
      <xdr:col>23</xdr:col>
      <xdr:colOff>133350</xdr:colOff>
      <xdr:row>85</xdr:row>
      <xdr:rowOff>148499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70636"/>
          <a:ext cx="838200" cy="25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68836</xdr:rowOff>
    </xdr:from>
    <xdr:to>
      <xdr:col>19</xdr:col>
      <xdr:colOff>133350</xdr:colOff>
      <xdr:row>84</xdr:row>
      <xdr:rowOff>70867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70636"/>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70867</xdr:rowOff>
    </xdr:from>
    <xdr:to>
      <xdr:col>15</xdr:col>
      <xdr:colOff>82550</xdr:colOff>
      <xdr:row>85</xdr:row>
      <xdr:rowOff>31268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472667"/>
          <a:ext cx="889000" cy="1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137264</xdr:rowOff>
    </xdr:from>
    <xdr:to>
      <xdr:col>11</xdr:col>
      <xdr:colOff>31750</xdr:colOff>
      <xdr:row>85</xdr:row>
      <xdr:rowOff>31268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39064"/>
          <a:ext cx="889000" cy="6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97699</xdr:rowOff>
    </xdr:from>
    <xdr:to>
      <xdr:col>23</xdr:col>
      <xdr:colOff>184150</xdr:colOff>
      <xdr:row>86</xdr:row>
      <xdr:rowOff>27849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7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69776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4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18036</xdr:rowOff>
    </xdr:from>
    <xdr:to>
      <xdr:col>19</xdr:col>
      <xdr:colOff>184150</xdr:colOff>
      <xdr:row>84</xdr:row>
      <xdr:rowOff>119636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104413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0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20067</xdr:rowOff>
    </xdr:from>
    <xdr:to>
      <xdr:col>15</xdr:col>
      <xdr:colOff>133350</xdr:colOff>
      <xdr:row>84</xdr:row>
      <xdr:rowOff>121667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106444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0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151918</xdr:rowOff>
    </xdr:from>
    <xdr:to>
      <xdr:col>11</xdr:col>
      <xdr:colOff>82550</xdr:colOff>
      <xdr:row>85</xdr:row>
      <xdr:rowOff>82068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5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66845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4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86464</xdr:rowOff>
    </xdr:from>
    <xdr:to>
      <xdr:col>7</xdr:col>
      <xdr:colOff>31750</xdr:colOff>
      <xdr:row>85</xdr:row>
      <xdr:rowOff>16614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8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1391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7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職務給の原則に適合しない不適正な給与制度の運用（いわゆる「わたり」）を廃止し、平成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年度から職員の職責に応じた職務の級を決定し格付することとした職務給の徹底を図った。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その結果、上記制度移行前の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ポイントのマイナスとなり、前年に比べて指数は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今後も職員の格付け状況等を引き続き検証し必要な見直しを行うことにより、一層の給与水準の適正化に努める。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5556</xdr:rowOff>
    </xdr:from>
    <xdr:to>
      <xdr:col>81</xdr:col>
      <xdr:colOff>44450</xdr:colOff>
      <xdr:row>87</xdr:row>
      <xdr:rowOff>20638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92170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20638</xdr:rowOff>
    </xdr:from>
    <xdr:to>
      <xdr:col>77</xdr:col>
      <xdr:colOff>44450</xdr:colOff>
      <xdr:row>87</xdr:row>
      <xdr:rowOff>20638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93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5556</xdr:rowOff>
    </xdr:from>
    <xdr:to>
      <xdr:col>72</xdr:col>
      <xdr:colOff>203200</xdr:colOff>
      <xdr:row>87</xdr:row>
      <xdr:rowOff>20638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92170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5556</xdr:rowOff>
    </xdr:from>
    <xdr:to>
      <xdr:col>68</xdr:col>
      <xdr:colOff>152400</xdr:colOff>
      <xdr:row>87</xdr:row>
      <xdr:rowOff>20638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92170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126206</xdr:rowOff>
    </xdr:from>
    <xdr:to>
      <xdr:col>81</xdr:col>
      <xdr:colOff>95250</xdr:colOff>
      <xdr:row>87</xdr:row>
      <xdr:rowOff>56356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98283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141288</xdr:rowOff>
    </xdr:from>
    <xdr:to>
      <xdr:col>77</xdr:col>
      <xdr:colOff>95250</xdr:colOff>
      <xdr:row>87</xdr:row>
      <xdr:rowOff>71438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141288</xdr:rowOff>
    </xdr:from>
    <xdr:to>
      <xdr:col>73</xdr:col>
      <xdr:colOff>44450</xdr:colOff>
      <xdr:row>87</xdr:row>
      <xdr:rowOff>71438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56215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126206</xdr:rowOff>
    </xdr:from>
    <xdr:to>
      <xdr:col>68</xdr:col>
      <xdr:colOff>203200</xdr:colOff>
      <xdr:row>87</xdr:row>
      <xdr:rowOff>56356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41133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141288</xdr:rowOff>
    </xdr:from>
    <xdr:to>
      <xdr:col>64</xdr:col>
      <xdr:colOff>152400</xdr:colOff>
      <xdr:row>87</xdr:row>
      <xdr:rowOff>71438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56215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年１月の市町村合併により職員数が増加し、類似団体の平均を上回ったが、平成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年度に独自に策定した第四次長野市定員適正化計画（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年度）の計画期間の削減目標</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人に対し、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人の削減を達成した。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その後の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の間に職員数は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人減少してきているところであるが、定年引上げ期間中の令和５年度から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年度までの間は、原則として定年退職者が２年に一度しか生じないため、令和６年度時点では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人増加している。引き続き、業務量等の変化や見通しを定年引上げ期間中の職員数の変化と連動させ、適正な定員管理に努める。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157299</xdr:rowOff>
    </xdr:from>
    <xdr:to>
      <xdr:col>81</xdr:col>
      <xdr:colOff>44450</xdr:colOff>
      <xdr:row>62</xdr:row>
      <xdr:rowOff>37556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61574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122827</xdr:rowOff>
    </xdr:from>
    <xdr:to>
      <xdr:col>77</xdr:col>
      <xdr:colOff>44450</xdr:colOff>
      <xdr:row>61</xdr:row>
      <xdr:rowOff>157299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8127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115933</xdr:rowOff>
    </xdr:from>
    <xdr:to>
      <xdr:col>72</xdr:col>
      <xdr:colOff>203200</xdr:colOff>
      <xdr:row>61</xdr:row>
      <xdr:rowOff>122827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7438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98697</xdr:rowOff>
    </xdr:from>
    <xdr:to>
      <xdr:col>68</xdr:col>
      <xdr:colOff>152400</xdr:colOff>
      <xdr:row>61</xdr:row>
      <xdr:rowOff>115933</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5714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158206</xdr:rowOff>
    </xdr:from>
    <xdr:to>
      <xdr:col>81</xdr:col>
      <xdr:colOff>95250</xdr:colOff>
      <xdr:row>62</xdr:row>
      <xdr:rowOff>88356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130283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8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106499</xdr:rowOff>
    </xdr:from>
    <xdr:to>
      <xdr:col>77</xdr:col>
      <xdr:colOff>95250</xdr:colOff>
      <xdr:row>62</xdr:row>
      <xdr:rowOff>36649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21426</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651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72027</xdr:rowOff>
    </xdr:from>
    <xdr:to>
      <xdr:col>73</xdr:col>
      <xdr:colOff>44450</xdr:colOff>
      <xdr:row>62</xdr:row>
      <xdr:rowOff>2177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158404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65133</xdr:rowOff>
    </xdr:from>
    <xdr:to>
      <xdr:col>68</xdr:col>
      <xdr:colOff>203200</xdr:colOff>
      <xdr:row>61</xdr:row>
      <xdr:rowOff>166733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47897</xdr:rowOff>
    </xdr:from>
    <xdr:to>
      <xdr:col>64</xdr:col>
      <xdr:colOff>152400</xdr:colOff>
      <xdr:row>61</xdr:row>
      <xdr:rowOff>149497</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134274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第一庁舎・芸術館や斎場建設、茶臼山動物園再整備などに係る旧合併特例債事業の一部償還終了などにより、令和６年度は前年度に比べ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公共施設の老朽化対策に係る起債により、公債費の増加が見込まれるため、比率は増加が見込まれるものの、事業の緊急度や優先性、必要性を十分に検討した上で、「選択と集中」を徹底することにより、公債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143087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9930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143087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118956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70696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8723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一般会計や上下水道会計などの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や標準財政規模の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のほか、交付税措置率の低い起債の新規発行を取りやめたことなどにより、前年度に比べ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重要性や緊急性などを十分に踏まえながら施策を厳選し、地方債の借入れに際しては償還時に地方交付税措置のある有利な地方債を活用するなど、将来負担が過度に上昇しないよう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144424</xdr:rowOff>
    </xdr:from>
    <xdr:to>
      <xdr:col>81</xdr:col>
      <xdr:colOff>44450</xdr:colOff>
      <xdr:row>15</xdr:row>
      <xdr:rowOff>78181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544724"/>
          <a:ext cx="8382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78181</xdr:rowOff>
    </xdr:from>
    <xdr:to>
      <xdr:col>77</xdr:col>
      <xdr:colOff>44450</xdr:colOff>
      <xdr:row>15</xdr:row>
      <xdr:rowOff>146710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49931"/>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146710</xdr:rowOff>
    </xdr:from>
    <xdr:to>
      <xdr:col>72</xdr:col>
      <xdr:colOff>203200</xdr:colOff>
      <xdr:row>16</xdr:row>
      <xdr:rowOff>26416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18460"/>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26416</xdr:rowOff>
    </xdr:from>
    <xdr:to>
      <xdr:col>68</xdr:col>
      <xdr:colOff>152400</xdr:colOff>
      <xdr:row>16</xdr:row>
      <xdr:rowOff>121006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69616"/>
          <a:ext cx="8890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93624</xdr:rowOff>
    </xdr:from>
    <xdr:to>
      <xdr:col>81</xdr:col>
      <xdr:colOff>95250</xdr:colOff>
      <xdr:row>15</xdr:row>
      <xdr:rowOff>23774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14901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1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27381</xdr:rowOff>
    </xdr:from>
    <xdr:to>
      <xdr:col>77</xdr:col>
      <xdr:colOff>95250</xdr:colOff>
      <xdr:row>15</xdr:row>
      <xdr:rowOff>128981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113758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85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95910</xdr:rowOff>
    </xdr:from>
    <xdr:to>
      <xdr:col>73</xdr:col>
      <xdr:colOff>44450</xdr:colOff>
      <xdr:row>16</xdr:row>
      <xdr:rowOff>26060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10837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5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147066</xdr:rowOff>
    </xdr:from>
    <xdr:to>
      <xdr:col>68</xdr:col>
      <xdr:colOff>203200</xdr:colOff>
      <xdr:row>16</xdr:row>
      <xdr:rowOff>77216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61993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0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70206</xdr:rowOff>
    </xdr:from>
    <xdr:to>
      <xdr:col>64</xdr:col>
      <xdr:colOff>152400</xdr:colOff>
      <xdr:row>17</xdr:row>
      <xdr:rowOff>356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156583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362,609
357,966
834.81
170,980,342
166,718,909
2,636,255
92,760,094
127,457,845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指定管理者制度の積極的な導入やＰＦＩなど、民間活力の活用による職員数の抑制、時間外勤務手当の縮減などに努めてきたことにより、類似団体の平均値を下回り、令和５年度は、退職者の減に伴う退職手当の減などにより類似団体の平均値を下回った。令和６年度は、定年年齢引き上げによる退職者の増に伴う退職手当の増や、給与改定等に伴う会計年度任用職員の給与等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ポイント増加し、類似団体の平均値を上回った。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令和６年度は、高機能消防指令情報システム更新整備業務委託などに係る経費の増により、前年度と比較して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類似団体と比較して高くなっているのは、業務の民間委託を推進してきたことと、他の類似都市にない要因として、オリンピック開催に伴い建設した大型の競技施設の管理運営委託費が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16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1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18</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69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54610</xdr:rowOff>
    </xdr:from>
    <xdr:to>
      <xdr:col>69</xdr:col>
      <xdr:colOff>92075</xdr:colOff>
      <xdr:row>17</xdr:row>
      <xdr:rowOff>130810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69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125730</xdr:rowOff>
    </xdr:from>
    <xdr:to>
      <xdr:col>74</xdr:col>
      <xdr:colOff>31750</xdr:colOff>
      <xdr:row>18</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40657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生活保護の保護率が低いことなどにより、扶助費に係る経常収支比率が類似団体の平均値と比較して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ポイント下回っている。また、国の総合経済対策における定額減税を補足する給付金の皆増などにより、前年度と比較すると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今後、少子化対策の充実や高齢者の増加、障害者（児）介護給付費・訓練等給付費等に要する費用などにより増加が見込まれることから、法定外事業の見直しなどに取り組んでいく。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54</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94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57150</xdr:rowOff>
    </xdr:from>
    <xdr:to>
      <xdr:col>19</xdr:col>
      <xdr:colOff>187325</xdr:colOff>
      <xdr:row>53</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44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57150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1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1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120650</xdr:rowOff>
    </xdr:from>
    <xdr:to>
      <xdr:col>24</xdr:col>
      <xdr:colOff>76200</xdr:colOff>
      <xdr:row>54</xdr:row>
      <xdr:rowOff>50800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6350</xdr:rowOff>
    </xdr:from>
    <xdr:to>
      <xdr:col>15</xdr:col>
      <xdr:colOff>149225</xdr:colOff>
      <xdr:row>53</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31750</xdr:rowOff>
    </xdr:from>
    <xdr:to>
      <xdr:col>6</xdr:col>
      <xdr:colOff>171450</xdr:colOff>
      <xdr:row>53</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その他の主なものは、介護保険特別会計、国民健康保険特別会計、後期高齢者医療特別会計への繰出金であり、令和６年度は、類似団体の平均値と比較して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今後は高齢化の進展に伴う保険給付費の増加などが見込まれることから、法定基準外の繰出金の抑制に努める。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55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5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補助費等に係る経常収支比率が類似団体と比較して高い要因のひとつとして、下水道事業における企業債償還額に対する補助金が多額になっていることが挙げられるが、平成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年度以降、下水道整備率の向上に伴う事業の平準化によりほぼ横ばいとなった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令和５年度は、ごみ処理施設建設に係る長野広域連合負担金の増などにより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ポイント増加した。令和６年度は、下水道事業会計補助金の減などにより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854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67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67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94996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21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34561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130573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公債費に係る経常収支比率は、令和５年度に東日本台風災害に係る起債の元利償還の増などにより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ポイント増加した。令和６年度は、第一庁舎・芸術館建設などの大型事業の一部市債の償還終了などにより、前年度と比較して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今後、公共施設の長寿命化対策や国スポ・全障スポ開催に向けた施設整備等普通建設事業に係る起債の元金償還を控えており、公債費の増加が見込まれる。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27939</xdr:rowOff>
    </xdr:from>
    <xdr:to>
      <xdr:col>24</xdr:col>
      <xdr:colOff>25400</xdr:colOff>
      <xdr:row>78</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0103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88900</xdr:rowOff>
    </xdr:from>
    <xdr:to>
      <xdr:col>19</xdr:col>
      <xdr:colOff>187325</xdr:colOff>
      <xdr:row>78</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6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8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104139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858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148589</xdr:rowOff>
    </xdr:from>
    <xdr:to>
      <xdr:col>24</xdr:col>
      <xdr:colOff>76200</xdr:colOff>
      <xdr:row>78</xdr:row>
      <xdr:rowOff>78739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120666</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公債費を除く経常収支比率は、退職手当や給与改定等による増などにより、前年度と比較して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ポイント増加しているが、類似団体の平均値と比較すると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今後、公共施設の長寿命化対策経費の増加が見込まれるため、施設の統廃合・複合化などを徹底し、事業の選択と集中など、経常的経費の抑制に努めていく。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xdr:rowOff>
    </xdr:from>
    <xdr:to>
      <xdr:col>82</xdr:col>
      <xdr:colOff>107950</xdr:colOff>
      <xdr:row>76</xdr:row>
      <xdr:rowOff>149861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352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149861</xdr:rowOff>
    </xdr:from>
    <xdr:to>
      <xdr:col>78</xdr:col>
      <xdr:colOff>69850</xdr:colOff>
      <xdr:row>76</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0086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27940</xdr:rowOff>
    </xdr:from>
    <xdr:to>
      <xdr:col>73</xdr:col>
      <xdr:colOff>180975</xdr:colOff>
      <xdr:row>75</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86690"/>
          <a:ext cx="889000" cy="1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27940</xdr:rowOff>
    </xdr:from>
    <xdr:to>
      <xdr:col>69</xdr:col>
      <xdr:colOff>92075</xdr:colOff>
      <xdr:row>75</xdr:row>
      <xdr:rowOff>142240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866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125730</xdr:rowOff>
    </xdr:from>
    <xdr:to>
      <xdr:col>78</xdr:col>
      <xdr:colOff>120650</xdr:colOff>
      <xdr:row>76</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66057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99060</xdr:rowOff>
    </xdr:from>
    <xdr:to>
      <xdr:col>74</xdr:col>
      <xdr:colOff>31750</xdr:colOff>
      <xdr:row>76</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39387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148590</xdr:rowOff>
    </xdr:from>
    <xdr:to>
      <xdr:col>69</xdr:col>
      <xdr:colOff>142875</xdr:colOff>
      <xdr:row>75</xdr:row>
      <xdr:rowOff>78740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88917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91440</xdr:rowOff>
    </xdr:from>
    <xdr:to>
      <xdr:col>65</xdr:col>
      <xdr:colOff>53975</xdr:colOff>
      <xdr:row>76</xdr:row>
      <xdr:rowOff>21589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31767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105740</xdr:rowOff>
    </xdr:from>
    <xdr:to>
      <xdr:col>29</xdr:col>
      <xdr:colOff>127000</xdr:colOff>
      <xdr:row>15</xdr:row>
      <xdr:rowOff>121437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3665"/>
          <a:ext cx="647700" cy="187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121437</xdr:rowOff>
    </xdr:from>
    <xdr:to>
      <xdr:col>26</xdr:col>
      <xdr:colOff>50800</xdr:colOff>
      <xdr:row>16</xdr:row>
      <xdr:rowOff>4089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40812"/>
          <a:ext cx="698500" cy="54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4089</xdr:rowOff>
    </xdr:from>
    <xdr:to>
      <xdr:col>22</xdr:col>
      <xdr:colOff>114300</xdr:colOff>
      <xdr:row>16</xdr:row>
      <xdr:rowOff>66383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4914"/>
          <a:ext cx="698500" cy="62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66383</xdr:rowOff>
    </xdr:from>
    <xdr:to>
      <xdr:col>18</xdr:col>
      <xdr:colOff>177800</xdr:colOff>
      <xdr:row>16</xdr:row>
      <xdr:rowOff>102235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7208"/>
          <a:ext cx="698500" cy="35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54940</xdr:rowOff>
    </xdr:from>
    <xdr:to>
      <xdr:col>29</xdr:col>
      <xdr:colOff>177800</xdr:colOff>
      <xdr:row>14</xdr:row>
      <xdr:rowOff>156540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2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71467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4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70637</xdr:rowOff>
    </xdr:from>
    <xdr:to>
      <xdr:col>26</xdr:col>
      <xdr:colOff>101600</xdr:colOff>
      <xdr:row>16</xdr:row>
      <xdr:rowOff>787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90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10964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58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124739</xdr:rowOff>
    </xdr:from>
    <xdr:to>
      <xdr:col>22</xdr:col>
      <xdr:colOff>165100</xdr:colOff>
      <xdr:row>16</xdr:row>
      <xdr:rowOff>54889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4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65066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15583</xdr:rowOff>
    </xdr:from>
    <xdr:to>
      <xdr:col>19</xdr:col>
      <xdr:colOff>38100</xdr:colOff>
      <xdr:row>16</xdr:row>
      <xdr:rowOff>117183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6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127360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51435</xdr:rowOff>
    </xdr:from>
    <xdr:to>
      <xdr:col>15</xdr:col>
      <xdr:colOff>101600</xdr:colOff>
      <xdr:row>16</xdr:row>
      <xdr:rowOff>153035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2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163212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103836</xdr:rowOff>
    </xdr:from>
    <xdr:to>
      <xdr:col>29</xdr:col>
      <xdr:colOff>127000</xdr:colOff>
      <xdr:row>35</xdr:row>
      <xdr:rowOff>198933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14186"/>
          <a:ext cx="647700" cy="9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103836</xdr:rowOff>
    </xdr:from>
    <xdr:to>
      <xdr:col>26</xdr:col>
      <xdr:colOff>50800</xdr:colOff>
      <xdr:row>35</xdr:row>
      <xdr:rowOff>151650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14186"/>
          <a:ext cx="698500" cy="47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151650</xdr:rowOff>
    </xdr:from>
    <xdr:to>
      <xdr:col>22</xdr:col>
      <xdr:colOff>114300</xdr:colOff>
      <xdr:row>35</xdr:row>
      <xdr:rowOff>192265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62000"/>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192265</xdr:rowOff>
    </xdr:from>
    <xdr:to>
      <xdr:col>18</xdr:col>
      <xdr:colOff>177800</xdr:colOff>
      <xdr:row>35</xdr:row>
      <xdr:rowOff>197980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02615"/>
          <a:ext cx="6985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148133</xdr:rowOff>
    </xdr:from>
    <xdr:to>
      <xdr:col>29</xdr:col>
      <xdr:colOff>177800</xdr:colOff>
      <xdr:row>35</xdr:row>
      <xdr:rowOff>249733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58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120210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3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53036</xdr:rowOff>
    </xdr:from>
    <xdr:to>
      <xdr:col>26</xdr:col>
      <xdr:colOff>101600</xdr:colOff>
      <xdr:row>35</xdr:row>
      <xdr:rowOff>154636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63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164812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3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100850</xdr:rowOff>
    </xdr:from>
    <xdr:to>
      <xdr:col>22</xdr:col>
      <xdr:colOff>165100</xdr:colOff>
      <xdr:row>35</xdr:row>
      <xdr:rowOff>202450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1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212627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141465</xdr:rowOff>
    </xdr:from>
    <xdr:to>
      <xdr:col>19</xdr:col>
      <xdr:colOff>38100</xdr:colOff>
      <xdr:row>35</xdr:row>
      <xdr:rowOff>243065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227842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147180</xdr:rowOff>
    </xdr:from>
    <xdr:to>
      <xdr:col>15</xdr:col>
      <xdr:colOff>101600</xdr:colOff>
      <xdr:row>35</xdr:row>
      <xdr:rowOff>248780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5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233557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4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362,609
357,966
834.81
170,980,342
166,718,909
2,636,255
92,760,094
127,457,845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123241</xdr:rowOff>
    </xdr:from>
    <xdr:to>
      <xdr:col>24</xdr:col>
      <xdr:colOff>63500</xdr:colOff>
      <xdr:row>36</xdr:row>
      <xdr:rowOff>35948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2541"/>
          <a:ext cx="838200" cy="2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121510</xdr:rowOff>
    </xdr:from>
    <xdr:to>
      <xdr:col>19</xdr:col>
      <xdr:colOff>177800</xdr:colOff>
      <xdr:row>36</xdr:row>
      <xdr:rowOff>35948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22260"/>
          <a:ext cx="889000" cy="8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121510</xdr:rowOff>
    </xdr:from>
    <xdr:to>
      <xdr:col>15</xdr:col>
      <xdr:colOff>50800</xdr:colOff>
      <xdr:row>36</xdr:row>
      <xdr:rowOff>14068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222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14068</xdr:rowOff>
    </xdr:from>
    <xdr:to>
      <xdr:col>10</xdr:col>
      <xdr:colOff>114300</xdr:colOff>
      <xdr:row>36</xdr:row>
      <xdr:rowOff>84836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86268"/>
          <a:ext cx="889000" cy="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72441</xdr:rowOff>
    </xdr:from>
    <xdr:to>
      <xdr:col>24</xdr:col>
      <xdr:colOff>114300</xdr:colOff>
      <xdr:row>35</xdr:row>
      <xdr:rowOff>2591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95318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156598</xdr:rowOff>
    </xdr:from>
    <xdr:to>
      <xdr:col>20</xdr:col>
      <xdr:colOff>38100</xdr:colOff>
      <xdr:row>36</xdr:row>
      <xdr:rowOff>86748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103275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70710</xdr:rowOff>
    </xdr:from>
    <xdr:to>
      <xdr:col>15</xdr:col>
      <xdr:colOff>101600</xdr:colOff>
      <xdr:row>36</xdr:row>
      <xdr:rowOff>860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17387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134718</xdr:rowOff>
    </xdr:from>
    <xdr:to>
      <xdr:col>10</xdr:col>
      <xdr:colOff>165100</xdr:colOff>
      <xdr:row>36</xdr:row>
      <xdr:rowOff>64868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81395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1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34036</xdr:rowOff>
    </xdr:from>
    <xdr:to>
      <xdr:col>6</xdr:col>
      <xdr:colOff>38100</xdr:colOff>
      <xdr:row>36</xdr:row>
      <xdr:rowOff>135636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152163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87437</xdr:rowOff>
    </xdr:from>
    <xdr:to>
      <xdr:col>24</xdr:col>
      <xdr:colOff>63500</xdr:colOff>
      <xdr:row>56</xdr:row>
      <xdr:rowOff>82750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517187"/>
          <a:ext cx="838200" cy="16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18056</xdr:rowOff>
    </xdr:from>
    <xdr:to>
      <xdr:col>19</xdr:col>
      <xdr:colOff>177800</xdr:colOff>
      <xdr:row>56</xdr:row>
      <xdr:rowOff>82750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19256"/>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48375</xdr:rowOff>
    </xdr:from>
    <xdr:to>
      <xdr:col>15</xdr:col>
      <xdr:colOff>50800</xdr:colOff>
      <xdr:row>56</xdr:row>
      <xdr:rowOff>18056</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478125"/>
          <a:ext cx="889000" cy="14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48375</xdr:rowOff>
    </xdr:from>
    <xdr:to>
      <xdr:col>10</xdr:col>
      <xdr:colOff>114300</xdr:colOff>
      <xdr:row>55</xdr:row>
      <xdr:rowOff>50860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478125"/>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36637</xdr:rowOff>
    </xdr:from>
    <xdr:to>
      <xdr:col>24</xdr:col>
      <xdr:colOff>114300</xdr:colOff>
      <xdr:row>55</xdr:row>
      <xdr:rowOff>138237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59514</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3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31950</xdr:rowOff>
    </xdr:from>
    <xdr:to>
      <xdr:col>20</xdr:col>
      <xdr:colOff>38100</xdr:colOff>
      <xdr:row>56</xdr:row>
      <xdr:rowOff>133550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63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7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138706</xdr:rowOff>
    </xdr:from>
    <xdr:to>
      <xdr:col>15</xdr:col>
      <xdr:colOff>101600</xdr:colOff>
      <xdr:row>56</xdr:row>
      <xdr:rowOff>68856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59983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66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169025</xdr:rowOff>
    </xdr:from>
    <xdr:to>
      <xdr:col>10</xdr:col>
      <xdr:colOff>165100</xdr:colOff>
      <xdr:row>55</xdr:row>
      <xdr:rowOff>99175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115702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60</xdr:rowOff>
    </xdr:from>
    <xdr:to>
      <xdr:col>6</xdr:col>
      <xdr:colOff>38100</xdr:colOff>
      <xdr:row>55</xdr:row>
      <xdr:rowOff>101660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4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118187</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20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134351</xdr:rowOff>
    </xdr:from>
    <xdr:to>
      <xdr:col>24</xdr:col>
      <xdr:colOff>63500</xdr:colOff>
      <xdr:row>77</xdr:row>
      <xdr:rowOff>35688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164551"/>
          <a:ext cx="8382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35688</xdr:rowOff>
    </xdr:from>
    <xdr:to>
      <xdr:col>19</xdr:col>
      <xdr:colOff>177800</xdr:colOff>
      <xdr:row>77</xdr:row>
      <xdr:rowOff>73085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37338"/>
          <a:ext cx="889000" cy="3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145872</xdr:rowOff>
    </xdr:from>
    <xdr:to>
      <xdr:col>15</xdr:col>
      <xdr:colOff>50800</xdr:colOff>
      <xdr:row>77</xdr:row>
      <xdr:rowOff>73085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176072"/>
          <a:ext cx="889000" cy="9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145872</xdr:rowOff>
    </xdr:from>
    <xdr:to>
      <xdr:col>10</xdr:col>
      <xdr:colOff>114300</xdr:colOff>
      <xdr:row>77</xdr:row>
      <xdr:rowOff>65633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76072"/>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83551</xdr:rowOff>
    </xdr:from>
    <xdr:to>
      <xdr:col>24</xdr:col>
      <xdr:colOff>114300</xdr:colOff>
      <xdr:row>77</xdr:row>
      <xdr:rowOff>13701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106428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6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156338</xdr:rowOff>
    </xdr:from>
    <xdr:to>
      <xdr:col>20</xdr:col>
      <xdr:colOff>38100</xdr:colOff>
      <xdr:row>77</xdr:row>
      <xdr:rowOff>86488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6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22285</xdr:rowOff>
    </xdr:from>
    <xdr:to>
      <xdr:col>15</xdr:col>
      <xdr:colOff>101600</xdr:colOff>
      <xdr:row>77</xdr:row>
      <xdr:rowOff>123885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140412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9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95072</xdr:rowOff>
    </xdr:from>
    <xdr:to>
      <xdr:col>10</xdr:col>
      <xdr:colOff>165100</xdr:colOff>
      <xdr:row>77</xdr:row>
      <xdr:rowOff>25222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41749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14833</xdr:rowOff>
    </xdr:from>
    <xdr:to>
      <xdr:col>6</xdr:col>
      <xdr:colOff>38100</xdr:colOff>
      <xdr:row>77</xdr:row>
      <xdr:rowOff>116433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132960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9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23594</xdr:rowOff>
    </xdr:from>
    <xdr:to>
      <xdr:col>24</xdr:col>
      <xdr:colOff>62865</xdr:colOff>
      <xdr:row>97</xdr:row>
      <xdr:rowOff>16858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25544"/>
          <a:ext cx="1270" cy="1021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20685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65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16858</xdr:rowOff>
    </xdr:from>
    <xdr:to>
      <xdr:col>24</xdr:col>
      <xdr:colOff>152400</xdr:colOff>
      <xdr:row>97</xdr:row>
      <xdr:rowOff>16858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141721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40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23594</xdr:rowOff>
    </xdr:from>
    <xdr:to>
      <xdr:col>24</xdr:col>
      <xdr:colOff>152400</xdr:colOff>
      <xdr:row>91</xdr:row>
      <xdr:rowOff>23594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2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7317</xdr:rowOff>
    </xdr:from>
    <xdr:to>
      <xdr:col>24</xdr:col>
      <xdr:colOff>63500</xdr:colOff>
      <xdr:row>97</xdr:row>
      <xdr:rowOff>16858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637967"/>
          <a:ext cx="838200" cy="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125021</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69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102144</xdr:rowOff>
    </xdr:from>
    <xdr:to>
      <xdr:col>24</xdr:col>
      <xdr:colOff>114300</xdr:colOff>
      <xdr:row>95</xdr:row>
      <xdr:rowOff>32294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1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7317</xdr:rowOff>
    </xdr:from>
    <xdr:to>
      <xdr:col>19</xdr:col>
      <xdr:colOff>177800</xdr:colOff>
      <xdr:row>97</xdr:row>
      <xdr:rowOff>62494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37967"/>
          <a:ext cx="889000" cy="5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156132</xdr:rowOff>
    </xdr:from>
    <xdr:to>
      <xdr:col>20</xdr:col>
      <xdr:colOff>38100</xdr:colOff>
      <xdr:row>95</xdr:row>
      <xdr:rowOff>86282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102809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4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136302</xdr:rowOff>
    </xdr:from>
    <xdr:to>
      <xdr:col>15</xdr:col>
      <xdr:colOff>50800</xdr:colOff>
      <xdr:row>97</xdr:row>
      <xdr:rowOff>62494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95502"/>
          <a:ext cx="889000" cy="9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44514</xdr:rowOff>
    </xdr:from>
    <xdr:to>
      <xdr:col>15</xdr:col>
      <xdr:colOff>101600</xdr:colOff>
      <xdr:row>95</xdr:row>
      <xdr:rowOff>146114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162641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136302</xdr:rowOff>
    </xdr:from>
    <xdr:to>
      <xdr:col>10</xdr:col>
      <xdr:colOff>114300</xdr:colOff>
      <xdr:row>97</xdr:row>
      <xdr:rowOff>149256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5502"/>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139871</xdr:rowOff>
    </xdr:from>
    <xdr:to>
      <xdr:col>10</xdr:col>
      <xdr:colOff>165100</xdr:colOff>
      <xdr:row>95</xdr:row>
      <xdr:rowOff>70021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86548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161122</xdr:rowOff>
    </xdr:from>
    <xdr:to>
      <xdr:col>6</xdr:col>
      <xdr:colOff>38100</xdr:colOff>
      <xdr:row>96</xdr:row>
      <xdr:rowOff>91272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4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107799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137508</xdr:rowOff>
    </xdr:from>
    <xdr:to>
      <xdr:col>24</xdr:col>
      <xdr:colOff>114300</xdr:colOff>
      <xdr:row>97</xdr:row>
      <xdr:rowOff>67658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9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52435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127967</xdr:rowOff>
    </xdr:from>
    <xdr:to>
      <xdr:col>20</xdr:col>
      <xdr:colOff>38100</xdr:colOff>
      <xdr:row>97</xdr:row>
      <xdr:rowOff>58117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8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49244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11694</xdr:rowOff>
    </xdr:from>
    <xdr:to>
      <xdr:col>15</xdr:col>
      <xdr:colOff>101600</xdr:colOff>
      <xdr:row>97</xdr:row>
      <xdr:rowOff>113294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4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104421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3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85502</xdr:rowOff>
    </xdr:from>
    <xdr:to>
      <xdr:col>10</xdr:col>
      <xdr:colOff>165100</xdr:colOff>
      <xdr:row>97</xdr:row>
      <xdr:rowOff>15652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6779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63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98456</xdr:rowOff>
    </xdr:from>
    <xdr:to>
      <xdr:col>6</xdr:col>
      <xdr:colOff>38100</xdr:colOff>
      <xdr:row>98</xdr:row>
      <xdr:rowOff>28606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2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19733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80051</xdr:rowOff>
    </xdr:from>
    <xdr:to>
      <xdr:col>54</xdr:col>
      <xdr:colOff>189865</xdr:colOff>
      <xdr:row>38</xdr:row>
      <xdr:rowOff>52336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80801"/>
          <a:ext cx="1270" cy="48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56163</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52336</xdr:rowOff>
    </xdr:from>
    <xdr:to>
      <xdr:col>55</xdr:col>
      <xdr:colOff>88900</xdr:colOff>
      <xdr:row>38</xdr:row>
      <xdr:rowOff>52336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26728</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80051</xdr:rowOff>
    </xdr:from>
    <xdr:to>
      <xdr:col>55</xdr:col>
      <xdr:colOff>88900</xdr:colOff>
      <xdr:row>35</xdr:row>
      <xdr:rowOff>80051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8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139799</xdr:rowOff>
    </xdr:from>
    <xdr:to>
      <xdr:col>55</xdr:col>
      <xdr:colOff>0</xdr:colOff>
      <xdr:row>36</xdr:row>
      <xdr:rowOff>150170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11999"/>
          <a:ext cx="838200" cy="1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37845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81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59418</xdr:rowOff>
    </xdr:from>
    <xdr:to>
      <xdr:col>55</xdr:col>
      <xdr:colOff>50800</xdr:colOff>
      <xdr:row>37</xdr:row>
      <xdr:rowOff>161018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40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164427</xdr:rowOff>
    </xdr:from>
    <xdr:to>
      <xdr:col>50</xdr:col>
      <xdr:colOff>114300</xdr:colOff>
      <xdr:row>36</xdr:row>
      <xdr:rowOff>150170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65177"/>
          <a:ext cx="889000" cy="15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39797</xdr:rowOff>
    </xdr:from>
    <xdr:to>
      <xdr:col>50</xdr:col>
      <xdr:colOff>165100</xdr:colOff>
      <xdr:row>37</xdr:row>
      <xdr:rowOff>141397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132524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164427</xdr:rowOff>
    </xdr:from>
    <xdr:to>
      <xdr:col>45</xdr:col>
      <xdr:colOff>177800</xdr:colOff>
      <xdr:row>36</xdr:row>
      <xdr:rowOff>149408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65177"/>
          <a:ext cx="889000" cy="15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11930</xdr:rowOff>
    </xdr:from>
    <xdr:to>
      <xdr:col>46</xdr:col>
      <xdr:colOff>38100</xdr:colOff>
      <xdr:row>37</xdr:row>
      <xdr:rowOff>113530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104657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40853</xdr:rowOff>
    </xdr:from>
    <xdr:to>
      <xdr:col>41</xdr:col>
      <xdr:colOff>50800</xdr:colOff>
      <xdr:row>36</xdr:row>
      <xdr:rowOff>149408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55803"/>
          <a:ext cx="889000" cy="96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39347</xdr:rowOff>
    </xdr:from>
    <xdr:to>
      <xdr:col>41</xdr:col>
      <xdr:colOff>101600</xdr:colOff>
      <xdr:row>37</xdr:row>
      <xdr:rowOff>140947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8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132074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7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136754</xdr:rowOff>
    </xdr:from>
    <xdr:to>
      <xdr:col>36</xdr:col>
      <xdr:colOff>165100</xdr:colOff>
      <xdr:row>33</xdr:row>
      <xdr:rowOff>66904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58031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71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88999</xdr:rowOff>
    </xdr:from>
    <xdr:to>
      <xdr:col>55</xdr:col>
      <xdr:colOff>50800</xdr:colOff>
      <xdr:row>37</xdr:row>
      <xdr:rowOff>19149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111876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99370</xdr:rowOff>
    </xdr:from>
    <xdr:to>
      <xdr:col>50</xdr:col>
      <xdr:colOff>165100</xdr:colOff>
      <xdr:row>37</xdr:row>
      <xdr:rowOff>29520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46047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113627</xdr:rowOff>
    </xdr:from>
    <xdr:to>
      <xdr:col>46</xdr:col>
      <xdr:colOff>38100</xdr:colOff>
      <xdr:row>36</xdr:row>
      <xdr:rowOff>43777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1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60304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8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98608</xdr:rowOff>
    </xdr:from>
    <xdr:to>
      <xdr:col>41</xdr:col>
      <xdr:colOff>101600</xdr:colOff>
      <xdr:row>37</xdr:row>
      <xdr:rowOff>28758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45285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4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161503</xdr:rowOff>
    </xdr:from>
    <xdr:to>
      <xdr:col>36</xdr:col>
      <xdr:colOff>165100</xdr:colOff>
      <xdr:row>31</xdr:row>
      <xdr:rowOff>91653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0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108180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8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70224</xdr:rowOff>
    </xdr:from>
    <xdr:to>
      <xdr:col>55</xdr:col>
      <xdr:colOff>0</xdr:colOff>
      <xdr:row>56</xdr:row>
      <xdr:rowOff>107258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499974"/>
          <a:ext cx="838200" cy="20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107258</xdr:rowOff>
    </xdr:from>
    <xdr:to>
      <xdr:col>50</xdr:col>
      <xdr:colOff>114300</xdr:colOff>
      <xdr:row>57</xdr:row>
      <xdr:rowOff>89141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708458"/>
          <a:ext cx="889000" cy="15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34277</xdr:rowOff>
    </xdr:from>
    <xdr:to>
      <xdr:col>45</xdr:col>
      <xdr:colOff>177800</xdr:colOff>
      <xdr:row>57</xdr:row>
      <xdr:rowOff>89141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06927"/>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14942</xdr:rowOff>
    </xdr:from>
    <xdr:to>
      <xdr:col>41</xdr:col>
      <xdr:colOff>50800</xdr:colOff>
      <xdr:row>57</xdr:row>
      <xdr:rowOff>34277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16142"/>
          <a:ext cx="889000" cy="19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19424</xdr:rowOff>
    </xdr:from>
    <xdr:to>
      <xdr:col>55</xdr:col>
      <xdr:colOff>50800</xdr:colOff>
      <xdr:row>55</xdr:row>
      <xdr:rowOff>121024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4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42301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3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56458</xdr:rowOff>
    </xdr:from>
    <xdr:to>
      <xdr:col>50</xdr:col>
      <xdr:colOff>165100</xdr:colOff>
      <xdr:row>56</xdr:row>
      <xdr:rowOff>158058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5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149185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5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38341</xdr:rowOff>
    </xdr:from>
    <xdr:to>
      <xdr:col>46</xdr:col>
      <xdr:colOff>38100</xdr:colOff>
      <xdr:row>57</xdr:row>
      <xdr:rowOff>139941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1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131068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0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154927</xdr:rowOff>
    </xdr:from>
    <xdr:to>
      <xdr:col>41</xdr:col>
      <xdr:colOff>101600</xdr:colOff>
      <xdr:row>57</xdr:row>
      <xdr:rowOff>85077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76204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135592</xdr:rowOff>
    </xdr:from>
    <xdr:to>
      <xdr:col>36</xdr:col>
      <xdr:colOff>165100</xdr:colOff>
      <xdr:row>56</xdr:row>
      <xdr:rowOff>65742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56869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65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25285</xdr:rowOff>
    </xdr:from>
    <xdr:to>
      <xdr:col>55</xdr:col>
      <xdr:colOff>0</xdr:colOff>
      <xdr:row>76</xdr:row>
      <xdr:rowOff>58889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055485"/>
          <a:ext cx="8382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58889</xdr:rowOff>
    </xdr:from>
    <xdr:to>
      <xdr:col>50</xdr:col>
      <xdr:colOff>114300</xdr:colOff>
      <xdr:row>76</xdr:row>
      <xdr:rowOff>123927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089089"/>
          <a:ext cx="889000" cy="6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51956</xdr:rowOff>
    </xdr:from>
    <xdr:to>
      <xdr:col>45</xdr:col>
      <xdr:colOff>177800</xdr:colOff>
      <xdr:row>76</xdr:row>
      <xdr:rowOff>123927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910706"/>
          <a:ext cx="889000" cy="24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99276</xdr:rowOff>
    </xdr:from>
    <xdr:to>
      <xdr:col>41</xdr:col>
      <xdr:colOff>50800</xdr:colOff>
      <xdr:row>75</xdr:row>
      <xdr:rowOff>51956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786576"/>
          <a:ext cx="889000" cy="1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145936</xdr:rowOff>
    </xdr:from>
    <xdr:to>
      <xdr:col>55</xdr:col>
      <xdr:colOff>50800</xdr:colOff>
      <xdr:row>76</xdr:row>
      <xdr:rowOff>76085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004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168813</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8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8089</xdr:rowOff>
    </xdr:from>
    <xdr:to>
      <xdr:col>50</xdr:col>
      <xdr:colOff>165100</xdr:colOff>
      <xdr:row>76</xdr:row>
      <xdr:rowOff>109689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03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126217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8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73127</xdr:rowOff>
    </xdr:from>
    <xdr:to>
      <xdr:col>46</xdr:col>
      <xdr:colOff>38100</xdr:colOff>
      <xdr:row>77</xdr:row>
      <xdr:rowOff>3277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165854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1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1156</xdr:rowOff>
    </xdr:from>
    <xdr:to>
      <xdr:col>41</xdr:col>
      <xdr:colOff>101600</xdr:colOff>
      <xdr:row>75</xdr:row>
      <xdr:rowOff>102756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8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119283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48476</xdr:rowOff>
    </xdr:from>
    <xdr:to>
      <xdr:col>36</xdr:col>
      <xdr:colOff>165100</xdr:colOff>
      <xdr:row>74</xdr:row>
      <xdr:rowOff>150076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73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166603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51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161207</xdr:rowOff>
    </xdr:from>
    <xdr:to>
      <xdr:col>55</xdr:col>
      <xdr:colOff>0</xdr:colOff>
      <xdr:row>96</xdr:row>
      <xdr:rowOff>136919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48957"/>
          <a:ext cx="838200" cy="14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136919</xdr:rowOff>
    </xdr:from>
    <xdr:to>
      <xdr:col>50</xdr:col>
      <xdr:colOff>114300</xdr:colOff>
      <xdr:row>97</xdr:row>
      <xdr:rowOff>47516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596119"/>
          <a:ext cx="889000" cy="8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47516</xdr:rowOff>
    </xdr:from>
    <xdr:to>
      <xdr:col>45</xdr:col>
      <xdr:colOff>177800</xdr:colOff>
      <xdr:row>97</xdr:row>
      <xdr:rowOff>87751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678166"/>
          <a:ext cx="889000" cy="4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152749</xdr:rowOff>
    </xdr:from>
    <xdr:to>
      <xdr:col>41</xdr:col>
      <xdr:colOff>50800</xdr:colOff>
      <xdr:row>97</xdr:row>
      <xdr:rowOff>87751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611949"/>
          <a:ext cx="889000" cy="10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110407</xdr:rowOff>
    </xdr:from>
    <xdr:to>
      <xdr:col>55</xdr:col>
      <xdr:colOff>50800</xdr:colOff>
      <xdr:row>96</xdr:row>
      <xdr:rowOff>40557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88834</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37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86119</xdr:rowOff>
    </xdr:from>
    <xdr:to>
      <xdr:col>50</xdr:col>
      <xdr:colOff>165100</xdr:colOff>
      <xdr:row>97</xdr:row>
      <xdr:rowOff>16269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7396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168166</xdr:rowOff>
    </xdr:from>
    <xdr:to>
      <xdr:col>46</xdr:col>
      <xdr:colOff>38100</xdr:colOff>
      <xdr:row>97</xdr:row>
      <xdr:rowOff>98316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89443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2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36951</xdr:rowOff>
    </xdr:from>
    <xdr:to>
      <xdr:col>41</xdr:col>
      <xdr:colOff>101600</xdr:colOff>
      <xdr:row>97</xdr:row>
      <xdr:rowOff>138551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129678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6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101949</xdr:rowOff>
    </xdr:from>
    <xdr:to>
      <xdr:col>36</xdr:col>
      <xdr:colOff>165100</xdr:colOff>
      <xdr:row>97</xdr:row>
      <xdr:rowOff>32099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23226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5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113583</xdr:rowOff>
    </xdr:from>
    <xdr:to>
      <xdr:col>85</xdr:col>
      <xdr:colOff>126364</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771433"/>
          <a:ext cx="1269" cy="76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60260</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54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113583</xdr:rowOff>
    </xdr:from>
    <xdr:to>
      <xdr:col>86</xdr:col>
      <xdr:colOff>25400</xdr:colOff>
      <xdr:row>33</xdr:row>
      <xdr:rowOff>113583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771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144329</xdr:rowOff>
    </xdr:from>
    <xdr:to>
      <xdr:col>85</xdr:col>
      <xdr:colOff>127000</xdr:colOff>
      <xdr:row>37</xdr:row>
      <xdr:rowOff>49689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316529"/>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64355</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08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85928</xdr:rowOff>
    </xdr:from>
    <xdr:to>
      <xdr:col>85</xdr:col>
      <xdr:colOff>177800</xdr:colOff>
      <xdr:row>38</xdr:row>
      <xdr:rowOff>16078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144329</xdr:rowOff>
    </xdr:from>
    <xdr:to>
      <xdr:col>81</xdr:col>
      <xdr:colOff>50800</xdr:colOff>
      <xdr:row>36</xdr:row>
      <xdr:rowOff>156731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316529"/>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82842</xdr:rowOff>
    </xdr:from>
    <xdr:to>
      <xdr:col>81</xdr:col>
      <xdr:colOff>101600</xdr:colOff>
      <xdr:row>38</xdr:row>
      <xdr:rowOff>12992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4119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51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106724</xdr:rowOff>
    </xdr:from>
    <xdr:to>
      <xdr:col>76</xdr:col>
      <xdr:colOff>114300</xdr:colOff>
      <xdr:row>36</xdr:row>
      <xdr:rowOff>156731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107474"/>
          <a:ext cx="889000" cy="22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101930</xdr:rowOff>
    </xdr:from>
    <xdr:to>
      <xdr:col>76</xdr:col>
      <xdr:colOff>165100</xdr:colOff>
      <xdr:row>38</xdr:row>
      <xdr:rowOff>32080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23207</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538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158902</xdr:rowOff>
    </xdr:from>
    <xdr:to>
      <xdr:col>71</xdr:col>
      <xdr:colOff>177800</xdr:colOff>
      <xdr:row>35</xdr:row>
      <xdr:rowOff>106724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5302402"/>
          <a:ext cx="889000" cy="8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69126</xdr:rowOff>
    </xdr:from>
    <xdr:to>
      <xdr:col>72</xdr:col>
      <xdr:colOff>38100</xdr:colOff>
      <xdr:row>37</xdr:row>
      <xdr:rowOff>170726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1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161853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0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146164</xdr:rowOff>
    </xdr:from>
    <xdr:to>
      <xdr:col>67</xdr:col>
      <xdr:colOff>101600</xdr:colOff>
      <xdr:row>37</xdr:row>
      <xdr:rowOff>76314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31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67441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1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170339</xdr:rowOff>
    </xdr:from>
    <xdr:to>
      <xdr:col>85</xdr:col>
      <xdr:colOff>177800</xdr:colOff>
      <xdr:row>37</xdr:row>
      <xdr:rowOff>100489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3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21766</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1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93529</xdr:rowOff>
    </xdr:from>
    <xdr:to>
      <xdr:col>81</xdr:col>
      <xdr:colOff>101600</xdr:colOff>
      <xdr:row>37</xdr:row>
      <xdr:rowOff>23679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2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40206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105931</xdr:rowOff>
    </xdr:from>
    <xdr:to>
      <xdr:col>76</xdr:col>
      <xdr:colOff>165100</xdr:colOff>
      <xdr:row>37</xdr:row>
      <xdr:rowOff>36081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52608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05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55924</xdr:rowOff>
    </xdr:from>
    <xdr:to>
      <xdr:col>72</xdr:col>
      <xdr:colOff>38100</xdr:colOff>
      <xdr:row>35</xdr:row>
      <xdr:rowOff>157524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0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2601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583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108102</xdr:rowOff>
    </xdr:from>
    <xdr:to>
      <xdr:col>67</xdr:col>
      <xdr:colOff>101600</xdr:colOff>
      <xdr:row>31</xdr:row>
      <xdr:rowOff>38252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525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54779</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50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53358</xdr:rowOff>
    </xdr:from>
    <xdr:to>
      <xdr:col>85</xdr:col>
      <xdr:colOff>127000</xdr:colOff>
      <xdr:row>75</xdr:row>
      <xdr:rowOff>103718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912108"/>
          <a:ext cx="838200" cy="5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53358</xdr:rowOff>
    </xdr:from>
    <xdr:to>
      <xdr:col>81</xdr:col>
      <xdr:colOff>50800</xdr:colOff>
      <xdr:row>75</xdr:row>
      <xdr:rowOff>88036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12108"/>
          <a:ext cx="889000" cy="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88036</xdr:rowOff>
    </xdr:from>
    <xdr:to>
      <xdr:col>76</xdr:col>
      <xdr:colOff>114300</xdr:colOff>
      <xdr:row>75</xdr:row>
      <xdr:rowOff>115491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46786"/>
          <a:ext cx="889000" cy="2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115491</xdr:rowOff>
    </xdr:from>
    <xdr:to>
      <xdr:col>71</xdr:col>
      <xdr:colOff>177800</xdr:colOff>
      <xdr:row>75</xdr:row>
      <xdr:rowOff>130830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74241"/>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52918</xdr:rowOff>
    </xdr:from>
    <xdr:to>
      <xdr:col>85</xdr:col>
      <xdr:colOff>177800</xdr:colOff>
      <xdr:row>75</xdr:row>
      <xdr:rowOff>154518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75795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6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2558</xdr:rowOff>
    </xdr:from>
    <xdr:to>
      <xdr:col>81</xdr:col>
      <xdr:colOff>101600</xdr:colOff>
      <xdr:row>75</xdr:row>
      <xdr:rowOff>104158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120685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3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37236</xdr:rowOff>
    </xdr:from>
    <xdr:to>
      <xdr:col>76</xdr:col>
      <xdr:colOff>165100</xdr:colOff>
      <xdr:row>75</xdr:row>
      <xdr:rowOff>138836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155363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64691</xdr:rowOff>
    </xdr:from>
    <xdr:to>
      <xdr:col>72</xdr:col>
      <xdr:colOff>38100</xdr:colOff>
      <xdr:row>75</xdr:row>
      <xdr:rowOff>166291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11368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9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80030</xdr:rowOff>
    </xdr:from>
    <xdr:to>
      <xdr:col>67</xdr:col>
      <xdr:colOff>101600</xdr:colOff>
      <xdr:row>76</xdr:row>
      <xdr:rowOff>10179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387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26707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141929</xdr:rowOff>
    </xdr:from>
    <xdr:to>
      <xdr:col>85</xdr:col>
      <xdr:colOff>127000</xdr:colOff>
      <xdr:row>98</xdr:row>
      <xdr:rowOff>148710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44029"/>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148710</xdr:rowOff>
    </xdr:from>
    <xdr:to>
      <xdr:col>81</xdr:col>
      <xdr:colOff>50800</xdr:colOff>
      <xdr:row>99</xdr:row>
      <xdr:rowOff>10216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50810"/>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26981</xdr:rowOff>
    </xdr:from>
    <xdr:to>
      <xdr:col>76</xdr:col>
      <xdr:colOff>114300</xdr:colOff>
      <xdr:row>99</xdr:row>
      <xdr:rowOff>10216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29081"/>
          <a:ext cx="889000" cy="1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26981</xdr:rowOff>
    </xdr:from>
    <xdr:to>
      <xdr:col>71</xdr:col>
      <xdr:colOff>177800</xdr:colOff>
      <xdr:row>98</xdr:row>
      <xdr:rowOff>166712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29081"/>
          <a:ext cx="889000" cy="1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91129</xdr:rowOff>
    </xdr:from>
    <xdr:to>
      <xdr:col>85</xdr:col>
      <xdr:colOff>177800</xdr:colOff>
      <xdr:row>99</xdr:row>
      <xdr:rowOff>21279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6056</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97910</xdr:rowOff>
    </xdr:from>
    <xdr:to>
      <xdr:col>81</xdr:col>
      <xdr:colOff>101600</xdr:colOff>
      <xdr:row>99</xdr:row>
      <xdr:rowOff>28060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0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19187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130866</xdr:rowOff>
    </xdr:from>
    <xdr:to>
      <xdr:col>76</xdr:col>
      <xdr:colOff>165100</xdr:colOff>
      <xdr:row>99</xdr:row>
      <xdr:rowOff>61016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3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52143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2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147631</xdr:rowOff>
    </xdr:from>
    <xdr:to>
      <xdr:col>72</xdr:col>
      <xdr:colOff>38100</xdr:colOff>
      <xdr:row>98</xdr:row>
      <xdr:rowOff>77781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7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68908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7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115912</xdr:rowOff>
    </xdr:from>
    <xdr:to>
      <xdr:col>67</xdr:col>
      <xdr:colOff>101600</xdr:colOff>
      <xdr:row>99</xdr:row>
      <xdr:rowOff>46062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37189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76835</xdr:rowOff>
    </xdr:from>
    <xdr:to>
      <xdr:col>116</xdr:col>
      <xdr:colOff>63500</xdr:colOff>
      <xdr:row>37</xdr:row>
      <xdr:rowOff>131013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420485"/>
          <a:ext cx="838200" cy="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90322</xdr:rowOff>
    </xdr:from>
    <xdr:to>
      <xdr:col>111</xdr:col>
      <xdr:colOff>177800</xdr:colOff>
      <xdr:row>37</xdr:row>
      <xdr:rowOff>131013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43397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90322</xdr:rowOff>
    </xdr:from>
    <xdr:to>
      <xdr:col>107</xdr:col>
      <xdr:colOff>50800</xdr:colOff>
      <xdr:row>38</xdr:row>
      <xdr:rowOff>17856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433972"/>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80493</xdr:rowOff>
    </xdr:from>
    <xdr:to>
      <xdr:col>102</xdr:col>
      <xdr:colOff>114300</xdr:colOff>
      <xdr:row>38</xdr:row>
      <xdr:rowOff>17856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424143"/>
          <a:ext cx="889000" cy="1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26035</xdr:rowOff>
    </xdr:from>
    <xdr:to>
      <xdr:col>116</xdr:col>
      <xdr:colOff>114300</xdr:colOff>
      <xdr:row>37</xdr:row>
      <xdr:rowOff>127635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4462</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80213</xdr:rowOff>
    </xdr:from>
    <xdr:to>
      <xdr:col>112</xdr:col>
      <xdr:colOff>38100</xdr:colOff>
      <xdr:row>38</xdr:row>
      <xdr:rowOff>10364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1490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516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39522</xdr:rowOff>
    </xdr:from>
    <xdr:to>
      <xdr:col>107</xdr:col>
      <xdr:colOff>101600</xdr:colOff>
      <xdr:row>37</xdr:row>
      <xdr:rowOff>141122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3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132249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475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138506</xdr:rowOff>
    </xdr:from>
    <xdr:to>
      <xdr:col>102</xdr:col>
      <xdr:colOff>165100</xdr:colOff>
      <xdr:row>38</xdr:row>
      <xdr:rowOff>68656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59783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574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29693</xdr:rowOff>
    </xdr:from>
    <xdr:to>
      <xdr:col>98</xdr:col>
      <xdr:colOff>38100</xdr:colOff>
      <xdr:row>37</xdr:row>
      <xdr:rowOff>131293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3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122420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46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46145</xdr:rowOff>
    </xdr:from>
    <xdr:to>
      <xdr:col>116</xdr:col>
      <xdr:colOff>63500</xdr:colOff>
      <xdr:row>57</xdr:row>
      <xdr:rowOff>90151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818795"/>
          <a:ext cx="8382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140215</xdr:rowOff>
    </xdr:from>
    <xdr:to>
      <xdr:col>111</xdr:col>
      <xdr:colOff>177800</xdr:colOff>
      <xdr:row>57</xdr:row>
      <xdr:rowOff>46145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741415"/>
          <a:ext cx="889000" cy="7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140215</xdr:rowOff>
    </xdr:from>
    <xdr:to>
      <xdr:col>107</xdr:col>
      <xdr:colOff>50800</xdr:colOff>
      <xdr:row>56</xdr:row>
      <xdr:rowOff>144196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741415"/>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144196</xdr:rowOff>
    </xdr:from>
    <xdr:to>
      <xdr:col>102</xdr:col>
      <xdr:colOff>114300</xdr:colOff>
      <xdr:row>56</xdr:row>
      <xdr:rowOff>154312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745396"/>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39351</xdr:rowOff>
    </xdr:from>
    <xdr:to>
      <xdr:col>116</xdr:col>
      <xdr:colOff>114300</xdr:colOff>
      <xdr:row>57</xdr:row>
      <xdr:rowOff>140951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62228</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6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166795</xdr:rowOff>
    </xdr:from>
    <xdr:to>
      <xdr:col>112</xdr:col>
      <xdr:colOff>38100</xdr:colOff>
      <xdr:row>57</xdr:row>
      <xdr:rowOff>96945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113472</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54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89415</xdr:rowOff>
    </xdr:from>
    <xdr:to>
      <xdr:col>107</xdr:col>
      <xdr:colOff>101600</xdr:colOff>
      <xdr:row>57</xdr:row>
      <xdr:rowOff>19565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36092</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46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93396</xdr:rowOff>
    </xdr:from>
    <xdr:to>
      <xdr:col>102</xdr:col>
      <xdr:colOff>165100</xdr:colOff>
      <xdr:row>57</xdr:row>
      <xdr:rowOff>23546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40073</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46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103512</xdr:rowOff>
    </xdr:from>
    <xdr:to>
      <xdr:col>98</xdr:col>
      <xdr:colOff>38100</xdr:colOff>
      <xdr:row>57</xdr:row>
      <xdr:rowOff>33662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7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50189</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4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120917</xdr:rowOff>
    </xdr:from>
    <xdr:to>
      <xdr:col>116</xdr:col>
      <xdr:colOff>63500</xdr:colOff>
      <xdr:row>75</xdr:row>
      <xdr:rowOff>142977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979667"/>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120917</xdr:rowOff>
    </xdr:from>
    <xdr:to>
      <xdr:col>111</xdr:col>
      <xdr:colOff>177800</xdr:colOff>
      <xdr:row>76</xdr:row>
      <xdr:rowOff>16180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7966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16180</xdr:rowOff>
    </xdr:from>
    <xdr:to>
      <xdr:col>107</xdr:col>
      <xdr:colOff>50800</xdr:colOff>
      <xdr:row>76</xdr:row>
      <xdr:rowOff>36334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46380"/>
          <a:ext cx="889000" cy="2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159817</xdr:rowOff>
    </xdr:from>
    <xdr:to>
      <xdr:col>102</xdr:col>
      <xdr:colOff>114300</xdr:colOff>
      <xdr:row>76</xdr:row>
      <xdr:rowOff>36334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18567"/>
          <a:ext cx="889000" cy="4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70604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2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70117</xdr:rowOff>
    </xdr:from>
    <xdr:to>
      <xdr:col>112</xdr:col>
      <xdr:colOff>38100</xdr:colOff>
      <xdr:row>76</xdr:row>
      <xdr:rowOff>267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162844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136830</xdr:rowOff>
    </xdr:from>
    <xdr:to>
      <xdr:col>107</xdr:col>
      <xdr:colOff>101600</xdr:colOff>
      <xdr:row>76</xdr:row>
      <xdr:rowOff>66979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955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58107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8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156984</xdr:rowOff>
    </xdr:from>
    <xdr:to>
      <xdr:col>102</xdr:col>
      <xdr:colOff>165100</xdr:colOff>
      <xdr:row>76</xdr:row>
      <xdr:rowOff>87134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78261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109017</xdr:rowOff>
    </xdr:from>
    <xdr:to>
      <xdr:col>98</xdr:col>
      <xdr:colOff>38100</xdr:colOff>
      <xdr:row>76</xdr:row>
      <xdr:rowOff>39167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30294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75,504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円となっており、前年度から大きく増加した要因として、退職者の増に伴う退職手当の増加や、給与改定及び勤勉手当の支給等による会計年度任用職員の給与等の増加が挙げられる。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65,829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円となっており、高機能消防指令システム更新整備業務委託など委託費の増に伴い、令和６年度は増加している。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54,647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小・中学校施設長寿命化改修事業費や国民スポーツ大会・全国障害者スポーツ大会施設整備事業費の増により、令和６年度は増加している。今後は、公共施設の長寿命化対策の本格的な実施により、普通建設事業費（うち更新整備）の更なる増加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災害復旧事業費は、住民一人当たり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円となっており、昨年度と比べて大雨等による道路施設復旧事業が減少したが、依然として全国平均に比べて高くなっている。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公債費は、東日本台風災害復旧事業に係る起債の元金償還の本格化などにより増加した一方、第一庁舎建設などの旧合併特例債に係る起債の一部償還終了により、令和６年度は減少している。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長野県長野市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362,609
357,966
834.81
170,980,342
166,718,909
2,636,255
92,760,094
127,457,845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91694</xdr:rowOff>
    </xdr:from>
    <xdr:to>
      <xdr:col>24</xdr:col>
      <xdr:colOff>63500</xdr:colOff>
      <xdr:row>35</xdr:row>
      <xdr:rowOff>120650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244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52070</xdr:rowOff>
    </xdr:from>
    <xdr:to>
      <xdr:col>19</xdr:col>
      <xdr:colOff>177800</xdr:colOff>
      <xdr:row>35</xdr:row>
      <xdr:rowOff>120650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2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52070</xdr:rowOff>
    </xdr:from>
    <xdr:to>
      <xdr:col>15</xdr:col>
      <xdr:colOff>50800</xdr:colOff>
      <xdr:row>35</xdr:row>
      <xdr:rowOff>53594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28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52832</xdr:rowOff>
    </xdr:from>
    <xdr:to>
      <xdr:col>10</xdr:col>
      <xdr:colOff>114300</xdr:colOff>
      <xdr:row>35</xdr:row>
      <xdr:rowOff>53594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358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40894</xdr:rowOff>
    </xdr:from>
    <xdr:to>
      <xdr:col>24</xdr:col>
      <xdr:colOff>114300</xdr:colOff>
      <xdr:row>35</xdr:row>
      <xdr:rowOff>142494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19321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69850</xdr:rowOff>
    </xdr:from>
    <xdr:to>
      <xdr:col>20</xdr:col>
      <xdr:colOff>38100</xdr:colOff>
      <xdr:row>36</xdr:row>
      <xdr:rowOff>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162577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1270</xdr:rowOff>
    </xdr:from>
    <xdr:to>
      <xdr:col>15</xdr:col>
      <xdr:colOff>101600</xdr:colOff>
      <xdr:row>35</xdr:row>
      <xdr:rowOff>102870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119397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2794</xdr:rowOff>
    </xdr:from>
    <xdr:to>
      <xdr:col>10</xdr:col>
      <xdr:colOff>165100</xdr:colOff>
      <xdr:row>35</xdr:row>
      <xdr:rowOff>104394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120921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2032</xdr:rowOff>
    </xdr:from>
    <xdr:to>
      <xdr:col>6</xdr:col>
      <xdr:colOff>38100</xdr:colOff>
      <xdr:row>35</xdr:row>
      <xdr:rowOff>103632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120159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3366</xdr:rowOff>
    </xdr:from>
    <xdr:to>
      <xdr:col>24</xdr:col>
      <xdr:colOff>63500</xdr:colOff>
      <xdr:row>58</xdr:row>
      <xdr:rowOff>96469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47466"/>
          <a:ext cx="838200" cy="9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74447</xdr:rowOff>
    </xdr:from>
    <xdr:to>
      <xdr:col>19</xdr:col>
      <xdr:colOff>177800</xdr:colOff>
      <xdr:row>58</xdr:row>
      <xdr:rowOff>96469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18547"/>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163030</xdr:rowOff>
    </xdr:from>
    <xdr:to>
      <xdr:col>15</xdr:col>
      <xdr:colOff>50800</xdr:colOff>
      <xdr:row>58</xdr:row>
      <xdr:rowOff>74447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35680"/>
          <a:ext cx="8890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157340</xdr:rowOff>
    </xdr:from>
    <xdr:to>
      <xdr:col>10</xdr:col>
      <xdr:colOff>114300</xdr:colOff>
      <xdr:row>57</xdr:row>
      <xdr:rowOff>163030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29840"/>
          <a:ext cx="889000" cy="120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124016</xdr:rowOff>
    </xdr:from>
    <xdr:to>
      <xdr:col>24</xdr:col>
      <xdr:colOff>114300</xdr:colOff>
      <xdr:row>58</xdr:row>
      <xdr:rowOff>54166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102443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45669</xdr:rowOff>
    </xdr:from>
    <xdr:to>
      <xdr:col>20</xdr:col>
      <xdr:colOff>38100</xdr:colOff>
      <xdr:row>58</xdr:row>
      <xdr:rowOff>147269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138396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8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23647</xdr:rowOff>
    </xdr:from>
    <xdr:to>
      <xdr:col>15</xdr:col>
      <xdr:colOff>101600</xdr:colOff>
      <xdr:row>58</xdr:row>
      <xdr:rowOff>125247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116374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112230</xdr:rowOff>
    </xdr:from>
    <xdr:to>
      <xdr:col>10</xdr:col>
      <xdr:colOff>165100</xdr:colOff>
      <xdr:row>58</xdr:row>
      <xdr:rowOff>42380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58907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6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106540</xdr:rowOff>
    </xdr:from>
    <xdr:to>
      <xdr:col>6</xdr:col>
      <xdr:colOff>38100</xdr:colOff>
      <xdr:row>51</xdr:row>
      <xdr:rowOff>36690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53217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5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19129</xdr:rowOff>
    </xdr:from>
    <xdr:to>
      <xdr:col>24</xdr:col>
      <xdr:colOff>63500</xdr:colOff>
      <xdr:row>78</xdr:row>
      <xdr:rowOff>53586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92229"/>
          <a:ext cx="838200" cy="3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53586</xdr:rowOff>
    </xdr:from>
    <xdr:to>
      <xdr:col>19</xdr:col>
      <xdr:colOff>177800</xdr:colOff>
      <xdr:row>78</xdr:row>
      <xdr:rowOff>137475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26686"/>
          <a:ext cx="889000" cy="8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62562</xdr:rowOff>
    </xdr:from>
    <xdr:to>
      <xdr:col>15</xdr:col>
      <xdr:colOff>50800</xdr:colOff>
      <xdr:row>78</xdr:row>
      <xdr:rowOff>137475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35662"/>
          <a:ext cx="889000" cy="7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62562</xdr:rowOff>
    </xdr:from>
    <xdr:to>
      <xdr:col>10</xdr:col>
      <xdr:colOff>114300</xdr:colOff>
      <xdr:row>79</xdr:row>
      <xdr:rowOff>63591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35662"/>
          <a:ext cx="889000" cy="17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139779</xdr:rowOff>
    </xdr:from>
    <xdr:to>
      <xdr:col>24</xdr:col>
      <xdr:colOff>114300</xdr:colOff>
      <xdr:row>78</xdr:row>
      <xdr:rowOff>69929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4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54706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5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2786</xdr:rowOff>
    </xdr:from>
    <xdr:to>
      <xdr:col>20</xdr:col>
      <xdr:colOff>38100</xdr:colOff>
      <xdr:row>78</xdr:row>
      <xdr:rowOff>104386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95513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6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86675</xdr:rowOff>
    </xdr:from>
    <xdr:to>
      <xdr:col>15</xdr:col>
      <xdr:colOff>101600</xdr:colOff>
      <xdr:row>79</xdr:row>
      <xdr:rowOff>16825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7952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5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11762</xdr:rowOff>
    </xdr:from>
    <xdr:to>
      <xdr:col>10</xdr:col>
      <xdr:colOff>165100</xdr:colOff>
      <xdr:row>78</xdr:row>
      <xdr:rowOff>113362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104489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12791</xdr:rowOff>
    </xdr:from>
    <xdr:to>
      <xdr:col>6</xdr:col>
      <xdr:colOff>38100</xdr:colOff>
      <xdr:row>79</xdr:row>
      <xdr:rowOff>114391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105518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5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101158</xdr:rowOff>
    </xdr:from>
    <xdr:to>
      <xdr:col>24</xdr:col>
      <xdr:colOff>63500</xdr:colOff>
      <xdr:row>97</xdr:row>
      <xdr:rowOff>20690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60358"/>
          <a:ext cx="838200" cy="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95031</xdr:rowOff>
    </xdr:from>
    <xdr:to>
      <xdr:col>19</xdr:col>
      <xdr:colOff>177800</xdr:colOff>
      <xdr:row>96</xdr:row>
      <xdr:rowOff>101158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54231"/>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9740</xdr:rowOff>
    </xdr:from>
    <xdr:to>
      <xdr:col>15</xdr:col>
      <xdr:colOff>50800</xdr:colOff>
      <xdr:row>96</xdr:row>
      <xdr:rowOff>95031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297490"/>
          <a:ext cx="889000" cy="25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90368</xdr:rowOff>
    </xdr:from>
    <xdr:to>
      <xdr:col>10</xdr:col>
      <xdr:colOff>114300</xdr:colOff>
      <xdr:row>95</xdr:row>
      <xdr:rowOff>9740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206668"/>
          <a:ext cx="889000" cy="9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141340</xdr:rowOff>
    </xdr:from>
    <xdr:to>
      <xdr:col>24</xdr:col>
      <xdr:colOff>114300</xdr:colOff>
      <xdr:row>97</xdr:row>
      <xdr:rowOff>71490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119767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7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50358</xdr:rowOff>
    </xdr:from>
    <xdr:to>
      <xdr:col>20</xdr:col>
      <xdr:colOff>38100</xdr:colOff>
      <xdr:row>96</xdr:row>
      <xdr:rowOff>151958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143085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44231</xdr:rowOff>
    </xdr:from>
    <xdr:to>
      <xdr:col>15</xdr:col>
      <xdr:colOff>101600</xdr:colOff>
      <xdr:row>96</xdr:row>
      <xdr:rowOff>145831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0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136958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59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130390</xdr:rowOff>
    </xdr:from>
    <xdr:to>
      <xdr:col>10</xdr:col>
      <xdr:colOff>165100</xdr:colOff>
      <xdr:row>95</xdr:row>
      <xdr:rowOff>60540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77067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39568</xdr:rowOff>
    </xdr:from>
    <xdr:to>
      <xdr:col>6</xdr:col>
      <xdr:colOff>38100</xdr:colOff>
      <xdr:row>94</xdr:row>
      <xdr:rowOff>141168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1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157695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93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20828</xdr:rowOff>
    </xdr:from>
    <xdr:to>
      <xdr:col>55</xdr:col>
      <xdr:colOff>0</xdr:colOff>
      <xdr:row>35</xdr:row>
      <xdr:rowOff>122784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850128"/>
          <a:ext cx="838200" cy="2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122784</xdr:rowOff>
    </xdr:from>
    <xdr:to>
      <xdr:col>50</xdr:col>
      <xdr:colOff>114300</xdr:colOff>
      <xdr:row>37</xdr:row>
      <xdr:rowOff>14884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123534"/>
          <a:ext cx="889000" cy="2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14884</xdr:rowOff>
    </xdr:from>
    <xdr:to>
      <xdr:col>45</xdr:col>
      <xdr:colOff>177800</xdr:colOff>
      <xdr:row>37</xdr:row>
      <xdr:rowOff>64262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58534"/>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64262</xdr:rowOff>
    </xdr:from>
    <xdr:to>
      <xdr:col>41</xdr:col>
      <xdr:colOff>50800</xdr:colOff>
      <xdr:row>37</xdr:row>
      <xdr:rowOff>84836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0791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141478</xdr:rowOff>
    </xdr:from>
    <xdr:to>
      <xdr:col>55</xdr:col>
      <xdr:colOff>50800</xdr:colOff>
      <xdr:row>34</xdr:row>
      <xdr:rowOff>71628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164355</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65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71984</xdr:rowOff>
    </xdr:from>
    <xdr:to>
      <xdr:col>50</xdr:col>
      <xdr:colOff>165100</xdr:colOff>
      <xdr:row>36</xdr:row>
      <xdr:rowOff>2134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0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18661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84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135534</xdr:rowOff>
    </xdr:from>
    <xdr:to>
      <xdr:col>46</xdr:col>
      <xdr:colOff>38100</xdr:colOff>
      <xdr:row>37</xdr:row>
      <xdr:rowOff>65684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56811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400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13462</xdr:rowOff>
    </xdr:from>
    <xdr:to>
      <xdr:col>41</xdr:col>
      <xdr:colOff>101600</xdr:colOff>
      <xdr:row>37</xdr:row>
      <xdr:rowOff>115062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106189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4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34036</xdr:rowOff>
    </xdr:from>
    <xdr:to>
      <xdr:col>36</xdr:col>
      <xdr:colOff>165100</xdr:colOff>
      <xdr:row>37</xdr:row>
      <xdr:rowOff>135636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126763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7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59233</xdr:rowOff>
    </xdr:from>
    <xdr:to>
      <xdr:col>55</xdr:col>
      <xdr:colOff>0</xdr:colOff>
      <xdr:row>56</xdr:row>
      <xdr:rowOff>94742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60433"/>
          <a:ext cx="8382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94742</xdr:rowOff>
    </xdr:from>
    <xdr:to>
      <xdr:col>50</xdr:col>
      <xdr:colOff>114300</xdr:colOff>
      <xdr:row>56</xdr:row>
      <xdr:rowOff>99543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95942"/>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99543</xdr:rowOff>
    </xdr:from>
    <xdr:to>
      <xdr:col>45</xdr:col>
      <xdr:colOff>177800</xdr:colOff>
      <xdr:row>56</xdr:row>
      <xdr:rowOff>149149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00743"/>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152959</xdr:rowOff>
    </xdr:from>
    <xdr:to>
      <xdr:col>41</xdr:col>
      <xdr:colOff>50800</xdr:colOff>
      <xdr:row>56</xdr:row>
      <xdr:rowOff>149149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896909"/>
          <a:ext cx="889000" cy="8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8433</xdr:rowOff>
    </xdr:from>
    <xdr:to>
      <xdr:col>55</xdr:col>
      <xdr:colOff>50800</xdr:colOff>
      <xdr:row>56</xdr:row>
      <xdr:rowOff>110033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0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31310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6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43942</xdr:rowOff>
    </xdr:from>
    <xdr:to>
      <xdr:col>50</xdr:col>
      <xdr:colOff>165100</xdr:colOff>
      <xdr:row>56</xdr:row>
      <xdr:rowOff>145542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162069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42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48743</xdr:rowOff>
    </xdr:from>
    <xdr:to>
      <xdr:col>46</xdr:col>
      <xdr:colOff>38100</xdr:colOff>
      <xdr:row>56</xdr:row>
      <xdr:rowOff>150343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4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166870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42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98349</xdr:rowOff>
    </xdr:from>
    <xdr:to>
      <xdr:col>41</xdr:col>
      <xdr:colOff>101600</xdr:colOff>
      <xdr:row>57</xdr:row>
      <xdr:rowOff>28499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45026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4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102159</xdr:rowOff>
    </xdr:from>
    <xdr:to>
      <xdr:col>36</xdr:col>
      <xdr:colOff>165100</xdr:colOff>
      <xdr:row>52</xdr:row>
      <xdr:rowOff>32309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8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48836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62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64033</xdr:rowOff>
    </xdr:from>
    <xdr:to>
      <xdr:col>55</xdr:col>
      <xdr:colOff>0</xdr:colOff>
      <xdr:row>76</xdr:row>
      <xdr:rowOff>93256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094233"/>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7760</xdr:rowOff>
    </xdr:from>
    <xdr:to>
      <xdr:col>50</xdr:col>
      <xdr:colOff>114300</xdr:colOff>
      <xdr:row>76</xdr:row>
      <xdr:rowOff>64033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523610"/>
          <a:ext cx="889000" cy="57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7760</xdr:rowOff>
    </xdr:from>
    <xdr:to>
      <xdr:col>45</xdr:col>
      <xdr:colOff>177800</xdr:colOff>
      <xdr:row>75</xdr:row>
      <xdr:rowOff>84207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523610"/>
          <a:ext cx="889000" cy="41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146272</xdr:rowOff>
    </xdr:from>
    <xdr:to>
      <xdr:col>41</xdr:col>
      <xdr:colOff>50800</xdr:colOff>
      <xdr:row>75</xdr:row>
      <xdr:rowOff>84207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662122"/>
          <a:ext cx="889000" cy="28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42456</xdr:rowOff>
    </xdr:from>
    <xdr:to>
      <xdr:col>55</xdr:col>
      <xdr:colOff>50800</xdr:colOff>
      <xdr:row>76</xdr:row>
      <xdr:rowOff>144056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65333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13233</xdr:rowOff>
    </xdr:from>
    <xdr:to>
      <xdr:col>50</xdr:col>
      <xdr:colOff>165100</xdr:colOff>
      <xdr:row>76</xdr:row>
      <xdr:rowOff>114833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4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131360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1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128410</xdr:rowOff>
    </xdr:from>
    <xdr:to>
      <xdr:col>46</xdr:col>
      <xdr:colOff>38100</xdr:colOff>
      <xdr:row>73</xdr:row>
      <xdr:rowOff>58560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4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75087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2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33407</xdr:rowOff>
    </xdr:from>
    <xdr:to>
      <xdr:col>41</xdr:col>
      <xdr:colOff>101600</xdr:colOff>
      <xdr:row>75</xdr:row>
      <xdr:rowOff>135007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151534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95472</xdr:rowOff>
    </xdr:from>
    <xdr:to>
      <xdr:col>36</xdr:col>
      <xdr:colOff>165100</xdr:colOff>
      <xdr:row>74</xdr:row>
      <xdr:rowOff>25622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6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42149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38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162140</xdr:rowOff>
    </xdr:from>
    <xdr:to>
      <xdr:col>55</xdr:col>
      <xdr:colOff>0</xdr:colOff>
      <xdr:row>96</xdr:row>
      <xdr:rowOff>37592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49890"/>
          <a:ext cx="838200" cy="4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37592</xdr:rowOff>
    </xdr:from>
    <xdr:to>
      <xdr:col>50</xdr:col>
      <xdr:colOff>114300</xdr:colOff>
      <xdr:row>96</xdr:row>
      <xdr:rowOff>94780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96792"/>
          <a:ext cx="889000" cy="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958</xdr:rowOff>
    </xdr:from>
    <xdr:to>
      <xdr:col>45</xdr:col>
      <xdr:colOff>177800</xdr:colOff>
      <xdr:row>96</xdr:row>
      <xdr:rowOff>94780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60158"/>
          <a:ext cx="889000" cy="9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958</xdr:rowOff>
    </xdr:from>
    <xdr:to>
      <xdr:col>41</xdr:col>
      <xdr:colOff>50800</xdr:colOff>
      <xdr:row>96</xdr:row>
      <xdr:rowOff>56451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60158"/>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111340</xdr:rowOff>
    </xdr:from>
    <xdr:to>
      <xdr:col>55</xdr:col>
      <xdr:colOff>50800</xdr:colOff>
      <xdr:row>96</xdr:row>
      <xdr:rowOff>41490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134217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158242</xdr:rowOff>
    </xdr:from>
    <xdr:to>
      <xdr:col>50</xdr:col>
      <xdr:colOff>165100</xdr:colOff>
      <xdr:row>96</xdr:row>
      <xdr:rowOff>88392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104919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2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43980</xdr:rowOff>
    </xdr:from>
    <xdr:to>
      <xdr:col>46</xdr:col>
      <xdr:colOff>38100</xdr:colOff>
      <xdr:row>96</xdr:row>
      <xdr:rowOff>145580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162107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121608</xdr:rowOff>
    </xdr:from>
    <xdr:to>
      <xdr:col>41</xdr:col>
      <xdr:colOff>101600</xdr:colOff>
      <xdr:row>96</xdr:row>
      <xdr:rowOff>51758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68285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5651</xdr:rowOff>
    </xdr:from>
    <xdr:to>
      <xdr:col>36</xdr:col>
      <xdr:colOff>165100</xdr:colOff>
      <xdr:row>96</xdr:row>
      <xdr:rowOff>107251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123778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53050</xdr:rowOff>
    </xdr:from>
    <xdr:to>
      <xdr:col>85</xdr:col>
      <xdr:colOff>127000</xdr:colOff>
      <xdr:row>36</xdr:row>
      <xdr:rowOff>45321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53800"/>
          <a:ext cx="838200" cy="1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45321</xdr:rowOff>
    </xdr:from>
    <xdr:to>
      <xdr:col>81</xdr:col>
      <xdr:colOff>50800</xdr:colOff>
      <xdr:row>36</xdr:row>
      <xdr:rowOff>162995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17521"/>
          <a:ext cx="889000" cy="11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162995</xdr:rowOff>
    </xdr:from>
    <xdr:to>
      <xdr:col>76</xdr:col>
      <xdr:colOff>114300</xdr:colOff>
      <xdr:row>37</xdr:row>
      <xdr:rowOff>32584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35195"/>
          <a:ext cx="889000" cy="4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32584</xdr:rowOff>
    </xdr:from>
    <xdr:to>
      <xdr:col>71</xdr:col>
      <xdr:colOff>177800</xdr:colOff>
      <xdr:row>37</xdr:row>
      <xdr:rowOff>95395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76234"/>
          <a:ext cx="889000" cy="6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2250</xdr:rowOff>
    </xdr:from>
    <xdr:to>
      <xdr:col>85</xdr:col>
      <xdr:colOff>177800</xdr:colOff>
      <xdr:row>35</xdr:row>
      <xdr:rowOff>103850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0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25127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5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165971</xdr:rowOff>
    </xdr:from>
    <xdr:to>
      <xdr:col>81</xdr:col>
      <xdr:colOff>101600</xdr:colOff>
      <xdr:row>36</xdr:row>
      <xdr:rowOff>96121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112648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4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112195</xdr:rowOff>
    </xdr:from>
    <xdr:to>
      <xdr:col>76</xdr:col>
      <xdr:colOff>165100</xdr:colOff>
      <xdr:row>37</xdr:row>
      <xdr:rowOff>42345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8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58872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5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153234</xdr:rowOff>
    </xdr:from>
    <xdr:to>
      <xdr:col>72</xdr:col>
      <xdr:colOff>38100</xdr:colOff>
      <xdr:row>37</xdr:row>
      <xdr:rowOff>83384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99911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44595</xdr:rowOff>
    </xdr:from>
    <xdr:to>
      <xdr:col>67</xdr:col>
      <xdr:colOff>101600</xdr:colOff>
      <xdr:row>37</xdr:row>
      <xdr:rowOff>146195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137322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33172</xdr:rowOff>
    </xdr:from>
    <xdr:to>
      <xdr:col>85</xdr:col>
      <xdr:colOff>127000</xdr:colOff>
      <xdr:row>57</xdr:row>
      <xdr:rowOff>50374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62922"/>
          <a:ext cx="838200" cy="36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50374</xdr:rowOff>
    </xdr:from>
    <xdr:to>
      <xdr:col>81</xdr:col>
      <xdr:colOff>50800</xdr:colOff>
      <xdr:row>58</xdr:row>
      <xdr:rowOff>56261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23024"/>
          <a:ext cx="889000" cy="17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56261</xdr:rowOff>
    </xdr:from>
    <xdr:to>
      <xdr:col>76</xdr:col>
      <xdr:colOff>114300</xdr:colOff>
      <xdr:row>58</xdr:row>
      <xdr:rowOff>116525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00361"/>
          <a:ext cx="889000" cy="6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16999</xdr:rowOff>
    </xdr:from>
    <xdr:to>
      <xdr:col>71</xdr:col>
      <xdr:colOff>177800</xdr:colOff>
      <xdr:row>58</xdr:row>
      <xdr:rowOff>116525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61099"/>
          <a:ext cx="889000" cy="9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153822</xdr:rowOff>
    </xdr:from>
    <xdr:to>
      <xdr:col>85</xdr:col>
      <xdr:colOff>177800</xdr:colOff>
      <xdr:row>55</xdr:row>
      <xdr:rowOff>83972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1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5249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26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171024</xdr:rowOff>
    </xdr:from>
    <xdr:to>
      <xdr:col>81</xdr:col>
      <xdr:colOff>101600</xdr:colOff>
      <xdr:row>57</xdr:row>
      <xdr:rowOff>101174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92301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6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5461</xdr:rowOff>
    </xdr:from>
    <xdr:to>
      <xdr:col>76</xdr:col>
      <xdr:colOff>165100</xdr:colOff>
      <xdr:row>58</xdr:row>
      <xdr:rowOff>107061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4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98188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4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65725</xdr:rowOff>
    </xdr:from>
    <xdr:to>
      <xdr:col>72</xdr:col>
      <xdr:colOff>38100</xdr:colOff>
      <xdr:row>58</xdr:row>
      <xdr:rowOff>167325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158452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137649</xdr:rowOff>
    </xdr:from>
    <xdr:to>
      <xdr:col>67</xdr:col>
      <xdr:colOff>101600</xdr:colOff>
      <xdr:row>58</xdr:row>
      <xdr:rowOff>67799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58926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113582</xdr:rowOff>
    </xdr:from>
    <xdr:to>
      <xdr:col>85</xdr:col>
      <xdr:colOff>126364</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629432"/>
          <a:ext cx="1269" cy="769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60259</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40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113582</xdr:rowOff>
    </xdr:from>
    <xdr:to>
      <xdr:col>86</xdr:col>
      <xdr:colOff>25400</xdr:colOff>
      <xdr:row>73</xdr:row>
      <xdr:rowOff>113582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62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144329</xdr:rowOff>
    </xdr:from>
    <xdr:to>
      <xdr:col>85</xdr:col>
      <xdr:colOff>127000</xdr:colOff>
      <xdr:row>77</xdr:row>
      <xdr:rowOff>49688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174529"/>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64355</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6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85928</xdr:rowOff>
    </xdr:from>
    <xdr:to>
      <xdr:col>85</xdr:col>
      <xdr:colOff>177800</xdr:colOff>
      <xdr:row>78</xdr:row>
      <xdr:rowOff>16078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144329</xdr:rowOff>
    </xdr:from>
    <xdr:to>
      <xdr:col>81</xdr:col>
      <xdr:colOff>50800</xdr:colOff>
      <xdr:row>76</xdr:row>
      <xdr:rowOff>156730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174529"/>
          <a:ext cx="889000" cy="1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82841</xdr:rowOff>
    </xdr:from>
    <xdr:to>
      <xdr:col>81</xdr:col>
      <xdr:colOff>101600</xdr:colOff>
      <xdr:row>78</xdr:row>
      <xdr:rowOff>12991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4118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3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106724</xdr:rowOff>
    </xdr:from>
    <xdr:to>
      <xdr:col>76</xdr:col>
      <xdr:colOff>114300</xdr:colOff>
      <xdr:row>76</xdr:row>
      <xdr:rowOff>156730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2965474"/>
          <a:ext cx="889000" cy="2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101930</xdr:rowOff>
    </xdr:from>
    <xdr:to>
      <xdr:col>76</xdr:col>
      <xdr:colOff>165100</xdr:colOff>
      <xdr:row>78</xdr:row>
      <xdr:rowOff>32080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23207</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39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158845</xdr:rowOff>
    </xdr:from>
    <xdr:to>
      <xdr:col>71</xdr:col>
      <xdr:colOff>177800</xdr:colOff>
      <xdr:row>75</xdr:row>
      <xdr:rowOff>106724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2160345"/>
          <a:ext cx="889000" cy="80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69126</xdr:rowOff>
    </xdr:from>
    <xdr:to>
      <xdr:col>72</xdr:col>
      <xdr:colOff>38100</xdr:colOff>
      <xdr:row>77</xdr:row>
      <xdr:rowOff>170726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7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161853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6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146165</xdr:rowOff>
    </xdr:from>
    <xdr:to>
      <xdr:col>67</xdr:col>
      <xdr:colOff>101600</xdr:colOff>
      <xdr:row>77</xdr:row>
      <xdr:rowOff>76315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67442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6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170338</xdr:rowOff>
    </xdr:from>
    <xdr:to>
      <xdr:col>85</xdr:col>
      <xdr:colOff>177800</xdr:colOff>
      <xdr:row>77</xdr:row>
      <xdr:rowOff>100488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2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21765</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05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93529</xdr:rowOff>
    </xdr:from>
    <xdr:to>
      <xdr:col>81</xdr:col>
      <xdr:colOff>101600</xdr:colOff>
      <xdr:row>77</xdr:row>
      <xdr:rowOff>23679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1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40206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89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105930</xdr:rowOff>
    </xdr:from>
    <xdr:to>
      <xdr:col>76</xdr:col>
      <xdr:colOff>165100</xdr:colOff>
      <xdr:row>77</xdr:row>
      <xdr:rowOff>36080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52608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91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55924</xdr:rowOff>
    </xdr:from>
    <xdr:to>
      <xdr:col>72</xdr:col>
      <xdr:colOff>38100</xdr:colOff>
      <xdr:row>75</xdr:row>
      <xdr:rowOff>157525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914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2601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68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108045</xdr:rowOff>
    </xdr:from>
    <xdr:to>
      <xdr:col>67</xdr:col>
      <xdr:colOff>101600</xdr:colOff>
      <xdr:row>71</xdr:row>
      <xdr:rowOff>38195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21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54722</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18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53358</xdr:rowOff>
    </xdr:from>
    <xdr:to>
      <xdr:col>85</xdr:col>
      <xdr:colOff>127000</xdr:colOff>
      <xdr:row>95</xdr:row>
      <xdr:rowOff>103718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341108"/>
          <a:ext cx="838200" cy="5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53358</xdr:rowOff>
    </xdr:from>
    <xdr:to>
      <xdr:col>81</xdr:col>
      <xdr:colOff>50800</xdr:colOff>
      <xdr:row>95</xdr:row>
      <xdr:rowOff>88013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341108"/>
          <a:ext cx="889000" cy="3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88013</xdr:rowOff>
    </xdr:from>
    <xdr:to>
      <xdr:col>76</xdr:col>
      <xdr:colOff>114300</xdr:colOff>
      <xdr:row>95</xdr:row>
      <xdr:rowOff>115491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375763"/>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115491</xdr:rowOff>
    </xdr:from>
    <xdr:to>
      <xdr:col>71</xdr:col>
      <xdr:colOff>177800</xdr:colOff>
      <xdr:row>95</xdr:row>
      <xdr:rowOff>130831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03241"/>
          <a:ext cx="8890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52918</xdr:rowOff>
    </xdr:from>
    <xdr:to>
      <xdr:col>85</xdr:col>
      <xdr:colOff>177800</xdr:colOff>
      <xdr:row>95</xdr:row>
      <xdr:rowOff>154518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4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75795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9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2558</xdr:rowOff>
    </xdr:from>
    <xdr:to>
      <xdr:col>81</xdr:col>
      <xdr:colOff>101600</xdr:colOff>
      <xdr:row>95</xdr:row>
      <xdr:rowOff>104158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120685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6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37213</xdr:rowOff>
    </xdr:from>
    <xdr:to>
      <xdr:col>76</xdr:col>
      <xdr:colOff>165100</xdr:colOff>
      <xdr:row>95</xdr:row>
      <xdr:rowOff>138813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155340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0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64691</xdr:rowOff>
    </xdr:from>
    <xdr:to>
      <xdr:col>72</xdr:col>
      <xdr:colOff>38100</xdr:colOff>
      <xdr:row>95</xdr:row>
      <xdr:rowOff>166291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5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11368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2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80031</xdr:rowOff>
    </xdr:from>
    <xdr:to>
      <xdr:col>67</xdr:col>
      <xdr:colOff>101600</xdr:colOff>
      <xdr:row>96</xdr:row>
      <xdr:rowOff>10181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26708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14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46,735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円となっており、国の総合経済対策における定額減税を補足する給付金の皆増や、定年年齢引上げに伴う退職者の増による職員退職手当の増などにより増加している。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175,823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認定こども園等への移行に伴う幼稚園・認定こども施設型給付金の増や、給付件数の増に伴う障害者（児）介護給付費・訓練等給付費の増により増加しているが、依然として類似団体より低い状況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24,438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円となっており、中小企業振興資金融資預託金の減に伴い減少している。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49,822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円となっており、降雪量の増加に伴う道路除雪事業費の増や、雨水調整池整備事業費（柳原、長沼、豊野、長野運動公園）の増により増加している。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57,728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小・中学校施設長寿命化改修事業費、国民スポーツ大会・全国障害者スポーツ大会施設整備事業費、及び作新学校本館などの文化財保護整備事業費の増により増加しており、今後も小・中学校の長寿命化対策経費については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財政調整基金残高は、令和２年度以降、取崩額が積立額を下回る状況が続いたことで増加に転じている。令和６年度は、前年度決算剰余金の処分等として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億円を積み立てた一方、道路除雪等に係る一般財源が不足したことにより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億円を取り崩したため、残高は前年度比で若干増加となっている。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また、実質単年度収支は赤字となっているものの、健全な行財政運営を着実に進めており、実質収支額は継続的に黒字を確保している。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長野県長野市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一般会計、特別会計、企業会計において、実質収支額及び資金剰余額は黒字のため、連結実質赤字額は生じていない。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一般会計については、今後もこれまでと同程度の割合を維持できるように努める。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170980342</v>
      </c>
      <c r="BO4" s="371"/>
      <c r="BP4" s="371"/>
      <c r="BQ4" s="371"/>
      <c r="BR4" s="371"/>
      <c r="BS4" s="371"/>
      <c r="BT4" s="371"/>
      <c r="BU4" s="372"/>
      <c r="BV4" s="370">
        <v>166779818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2.8</v>
      </c>
      <c r="CU4" s="377"/>
      <c r="CV4" s="377"/>
      <c r="CW4" s="377"/>
      <c r="CX4" s="377"/>
      <c r="CY4" s="377"/>
      <c r="CZ4" s="377"/>
      <c r="DA4" s="378"/>
      <c r="DB4" s="376">
        <v>4.0999999999999996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166718909</v>
      </c>
      <c r="BO5" s="408"/>
      <c r="BP5" s="408"/>
      <c r="BQ5" s="408"/>
      <c r="BR5" s="408"/>
      <c r="BS5" s="408"/>
      <c r="BT5" s="408"/>
      <c r="BU5" s="409"/>
      <c r="BV5" s="407">
        <v>160600648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94.3</v>
      </c>
      <c r="CU5" s="405"/>
      <c r="CV5" s="405"/>
      <c r="CW5" s="405"/>
      <c r="CX5" s="405"/>
      <c r="CY5" s="405"/>
      <c r="CZ5" s="405"/>
      <c r="DA5" s="406"/>
      <c r="DB5" s="404">
        <v>91.8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4261433</v>
      </c>
      <c r="BO6" s="408"/>
      <c r="BP6" s="408"/>
      <c r="BQ6" s="408"/>
      <c r="BR6" s="408"/>
      <c r="BS6" s="408"/>
      <c r="BT6" s="408"/>
      <c r="BU6" s="409"/>
      <c r="BV6" s="407">
        <v>6179170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95.3</v>
      </c>
      <c r="CU6" s="445"/>
      <c r="CV6" s="445"/>
      <c r="CW6" s="445"/>
      <c r="CX6" s="445"/>
      <c r="CY6" s="445"/>
      <c r="CZ6" s="445"/>
      <c r="DA6" s="446"/>
      <c r="DB6" s="444">
        <v>93.8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1625178</v>
      </c>
      <c r="BO7" s="408"/>
      <c r="BP7" s="408"/>
      <c r="BQ7" s="408"/>
      <c r="BR7" s="408"/>
      <c r="BS7" s="408"/>
      <c r="BT7" s="408"/>
      <c r="BU7" s="409"/>
      <c r="BV7" s="407">
        <v>2470369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92760094</v>
      </c>
      <c r="CU7" s="408"/>
      <c r="CV7" s="408"/>
      <c r="CW7" s="408"/>
      <c r="CX7" s="408"/>
      <c r="CY7" s="408"/>
      <c r="CZ7" s="408"/>
      <c r="DA7" s="409"/>
      <c r="DB7" s="407">
        <v>91426035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2636255</v>
      </c>
      <c r="BO8" s="408"/>
      <c r="BP8" s="408"/>
      <c r="BQ8" s="408"/>
      <c r="BR8" s="408"/>
      <c r="BS8" s="408"/>
      <c r="BT8" s="408"/>
      <c r="BU8" s="409"/>
      <c r="BV8" s="407">
        <v>3708801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0.71</v>
      </c>
      <c r="CU8" s="448"/>
      <c r="CV8" s="448"/>
      <c r="CW8" s="448"/>
      <c r="CX8" s="448"/>
      <c r="CY8" s="448"/>
      <c r="CZ8" s="448"/>
      <c r="DA8" s="449"/>
      <c r="DB8" s="447">
        <v>0.71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372760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-1072546</v>
      </c>
      <c r="BO9" s="408"/>
      <c r="BP9" s="408"/>
      <c r="BQ9" s="408"/>
      <c r="BR9" s="408"/>
      <c r="BS9" s="408"/>
      <c r="BT9" s="408"/>
      <c r="BU9" s="409"/>
      <c r="BV9" s="407">
        <v>-85065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14.3</v>
      </c>
      <c r="CU9" s="405"/>
      <c r="CV9" s="405"/>
      <c r="CW9" s="405"/>
      <c r="CX9" s="405"/>
      <c r="CY9" s="405"/>
      <c r="CZ9" s="405"/>
      <c r="DA9" s="406"/>
      <c r="DB9" s="404">
        <v>15.2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377598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21580</v>
      </c>
      <c r="BO10" s="408"/>
      <c r="BP10" s="408"/>
      <c r="BQ10" s="408"/>
      <c r="BR10" s="408"/>
      <c r="BS10" s="408"/>
      <c r="BT10" s="408"/>
      <c r="BU10" s="409"/>
      <c r="BV10" s="407">
        <v>15675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362609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1500000</v>
      </c>
      <c r="BO12" s="408"/>
      <c r="BP12" s="408"/>
      <c r="BQ12" s="408"/>
      <c r="BR12" s="408"/>
      <c r="BS12" s="408"/>
      <c r="BT12" s="408"/>
      <c r="BU12" s="409"/>
      <c r="BV12" s="407">
        <v>1700000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357966</v>
      </c>
      <c r="S13" s="492"/>
      <c r="T13" s="492"/>
      <c r="U13" s="492"/>
      <c r="V13" s="493"/>
      <c r="W13" s="423" t="s">
        <v>131</v>
      </c>
      <c r="X13" s="424"/>
      <c r="Y13" s="424"/>
      <c r="Z13" s="424"/>
      <c r="AA13" s="424"/>
      <c r="AB13" s="414"/>
      <c r="AC13" s="458">
        <v>9927</v>
      </c>
      <c r="AD13" s="459"/>
      <c r="AE13" s="459"/>
      <c r="AF13" s="459"/>
      <c r="AG13" s="501"/>
      <c r="AH13" s="458">
        <v>11593</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-2550966</v>
      </c>
      <c r="BO13" s="408"/>
      <c r="BP13" s="408"/>
      <c r="BQ13" s="408"/>
      <c r="BR13" s="408"/>
      <c r="BS13" s="408"/>
      <c r="BT13" s="408"/>
      <c r="BU13" s="409"/>
      <c r="BV13" s="407">
        <v>-1769390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5.0999999999999996</v>
      </c>
      <c r="CU13" s="405"/>
      <c r="CV13" s="405"/>
      <c r="CW13" s="405"/>
      <c r="CX13" s="405"/>
      <c r="CY13" s="405"/>
      <c r="CZ13" s="405"/>
      <c r="DA13" s="406"/>
      <c r="DB13" s="404">
        <v>5.2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365572</v>
      </c>
      <c r="S14" s="492"/>
      <c r="T14" s="492"/>
      <c r="U14" s="492"/>
      <c r="V14" s="493"/>
      <c r="W14" s="397"/>
      <c r="X14" s="398"/>
      <c r="Y14" s="398"/>
      <c r="Z14" s="398"/>
      <c r="AA14" s="398"/>
      <c r="AB14" s="387"/>
      <c r="AC14" s="494">
        <v>5.6</v>
      </c>
      <c r="AD14" s="495"/>
      <c r="AE14" s="495"/>
      <c r="AF14" s="495"/>
      <c r="AG14" s="496"/>
      <c r="AH14" s="494">
        <v>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9.6999999999999993</v>
      </c>
      <c r="CU14" s="506"/>
      <c r="CV14" s="506"/>
      <c r="CW14" s="506"/>
      <c r="CX14" s="506"/>
      <c r="CY14" s="506"/>
      <c r="CZ14" s="506"/>
      <c r="DA14" s="507"/>
      <c r="DB14" s="505">
        <v>20.6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361224</v>
      </c>
      <c r="S15" s="492"/>
      <c r="T15" s="492"/>
      <c r="U15" s="492"/>
      <c r="V15" s="493"/>
      <c r="W15" s="423" t="s">
        <v>137</v>
      </c>
      <c r="X15" s="424"/>
      <c r="Y15" s="424"/>
      <c r="Z15" s="424"/>
      <c r="AA15" s="424"/>
      <c r="AB15" s="414"/>
      <c r="AC15" s="458">
        <v>39383</v>
      </c>
      <c r="AD15" s="459"/>
      <c r="AE15" s="459"/>
      <c r="AF15" s="459"/>
      <c r="AG15" s="501"/>
      <c r="AH15" s="458">
        <v>41409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54439457</v>
      </c>
      <c r="BO15" s="371"/>
      <c r="BP15" s="371"/>
      <c r="BQ15" s="371"/>
      <c r="BR15" s="371"/>
      <c r="BS15" s="371"/>
      <c r="BT15" s="371"/>
      <c r="BU15" s="372"/>
      <c r="BV15" s="370">
        <v>54023886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22.1</v>
      </c>
      <c r="AD16" s="495"/>
      <c r="AE16" s="495"/>
      <c r="AF16" s="495"/>
      <c r="AG16" s="496"/>
      <c r="AH16" s="494">
        <v>22.6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77308337</v>
      </c>
      <c r="BO16" s="408"/>
      <c r="BP16" s="408"/>
      <c r="BQ16" s="408"/>
      <c r="BR16" s="408"/>
      <c r="BS16" s="408"/>
      <c r="BT16" s="408"/>
      <c r="BU16" s="409"/>
      <c r="BV16" s="407">
        <v>74788015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128507</v>
      </c>
      <c r="AD17" s="459"/>
      <c r="AE17" s="459"/>
      <c r="AF17" s="459"/>
      <c r="AG17" s="501"/>
      <c r="AH17" s="458">
        <v>130419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69236537</v>
      </c>
      <c r="BO17" s="408"/>
      <c r="BP17" s="408"/>
      <c r="BQ17" s="408"/>
      <c r="BR17" s="408"/>
      <c r="BS17" s="408"/>
      <c r="BT17" s="408"/>
      <c r="BU17" s="409"/>
      <c r="BV17" s="407">
        <v>68594356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834.81</v>
      </c>
      <c r="M18" s="531"/>
      <c r="N18" s="531"/>
      <c r="O18" s="531"/>
      <c r="P18" s="531"/>
      <c r="Q18" s="531"/>
      <c r="R18" s="532"/>
      <c r="S18" s="532"/>
      <c r="T18" s="532"/>
      <c r="U18" s="532"/>
      <c r="V18" s="533"/>
      <c r="W18" s="425"/>
      <c r="X18" s="426"/>
      <c r="Y18" s="426"/>
      <c r="Z18" s="426"/>
      <c r="AA18" s="426"/>
      <c r="AB18" s="417"/>
      <c r="AC18" s="534">
        <v>72.3</v>
      </c>
      <c r="AD18" s="535"/>
      <c r="AE18" s="535"/>
      <c r="AF18" s="535"/>
      <c r="AG18" s="536"/>
      <c r="AH18" s="534">
        <v>71.099999999999994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90260884</v>
      </c>
      <c r="BO18" s="408"/>
      <c r="BP18" s="408"/>
      <c r="BQ18" s="408"/>
      <c r="BR18" s="408"/>
      <c r="BS18" s="408"/>
      <c r="BT18" s="408"/>
      <c r="BU18" s="409"/>
      <c r="BV18" s="407">
        <v>86383049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447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111676997</v>
      </c>
      <c r="BO19" s="408"/>
      <c r="BP19" s="408"/>
      <c r="BQ19" s="408"/>
      <c r="BR19" s="408"/>
      <c r="BS19" s="408"/>
      <c r="BT19" s="408"/>
      <c r="BU19" s="409"/>
      <c r="BV19" s="407">
        <v>110902377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156975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127457845</v>
      </c>
      <c r="BO22" s="371"/>
      <c r="BP22" s="371"/>
      <c r="BQ22" s="371"/>
      <c r="BR22" s="371"/>
      <c r="BS22" s="371"/>
      <c r="BT22" s="371"/>
      <c r="BU22" s="372"/>
      <c r="BV22" s="370">
        <v>132530974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77366665</v>
      </c>
      <c r="BO23" s="408"/>
      <c r="BP23" s="408"/>
      <c r="BQ23" s="408"/>
      <c r="BR23" s="408"/>
      <c r="BS23" s="408"/>
      <c r="BT23" s="408"/>
      <c r="BU23" s="409"/>
      <c r="BV23" s="407">
        <v>83861973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10970</v>
      </c>
      <c r="R24" s="459"/>
      <c r="S24" s="459"/>
      <c r="T24" s="459"/>
      <c r="U24" s="459"/>
      <c r="V24" s="501"/>
      <c r="W24" s="553"/>
      <c r="X24" s="554"/>
      <c r="Y24" s="555"/>
      <c r="Z24" s="457" t="s">
        <v>162</v>
      </c>
      <c r="AA24" s="437"/>
      <c r="AB24" s="437"/>
      <c r="AC24" s="437"/>
      <c r="AD24" s="437"/>
      <c r="AE24" s="437"/>
      <c r="AF24" s="437"/>
      <c r="AG24" s="438"/>
      <c r="AH24" s="458">
        <v>2541</v>
      </c>
      <c r="AI24" s="459"/>
      <c r="AJ24" s="459"/>
      <c r="AK24" s="459"/>
      <c r="AL24" s="501"/>
      <c r="AM24" s="458">
        <v>8395464</v>
      </c>
      <c r="AN24" s="459"/>
      <c r="AO24" s="459"/>
      <c r="AP24" s="459"/>
      <c r="AQ24" s="459"/>
      <c r="AR24" s="501"/>
      <c r="AS24" s="458">
        <v>3304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66451371</v>
      </c>
      <c r="BO24" s="408"/>
      <c r="BP24" s="408"/>
      <c r="BQ24" s="408"/>
      <c r="BR24" s="408"/>
      <c r="BS24" s="408"/>
      <c r="BT24" s="408"/>
      <c r="BU24" s="409"/>
      <c r="BV24" s="407">
        <v>66256775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8990</v>
      </c>
      <c r="R25" s="459"/>
      <c r="S25" s="459"/>
      <c r="T25" s="459"/>
      <c r="U25" s="459"/>
      <c r="V25" s="501"/>
      <c r="W25" s="553"/>
      <c r="X25" s="554"/>
      <c r="Y25" s="555"/>
      <c r="Z25" s="457" t="s">
        <v>165</v>
      </c>
      <c r="AA25" s="437"/>
      <c r="AB25" s="437"/>
      <c r="AC25" s="437"/>
      <c r="AD25" s="437"/>
      <c r="AE25" s="437"/>
      <c r="AF25" s="437"/>
      <c r="AG25" s="438"/>
      <c r="AH25" s="458">
        <v>482</v>
      </c>
      <c r="AI25" s="459"/>
      <c r="AJ25" s="459"/>
      <c r="AK25" s="459"/>
      <c r="AL25" s="501"/>
      <c r="AM25" s="458">
        <v>1564090</v>
      </c>
      <c r="AN25" s="459"/>
      <c r="AO25" s="459"/>
      <c r="AP25" s="459"/>
      <c r="AQ25" s="459"/>
      <c r="AR25" s="501"/>
      <c r="AS25" s="458">
        <v>3245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29685580</v>
      </c>
      <c r="BO25" s="371"/>
      <c r="BP25" s="371"/>
      <c r="BQ25" s="371"/>
      <c r="BR25" s="371"/>
      <c r="BS25" s="371"/>
      <c r="BT25" s="371"/>
      <c r="BU25" s="372"/>
      <c r="BV25" s="370">
        <v>33346565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7360</v>
      </c>
      <c r="R26" s="459"/>
      <c r="S26" s="459"/>
      <c r="T26" s="459"/>
      <c r="U26" s="459"/>
      <c r="V26" s="501"/>
      <c r="W26" s="553"/>
      <c r="X26" s="554"/>
      <c r="Y26" s="555"/>
      <c r="Z26" s="457" t="s">
        <v>168</v>
      </c>
      <c r="AA26" s="559"/>
      <c r="AB26" s="559"/>
      <c r="AC26" s="559"/>
      <c r="AD26" s="559"/>
      <c r="AE26" s="559"/>
      <c r="AF26" s="559"/>
      <c r="AG26" s="560"/>
      <c r="AH26" s="458">
        <v>105</v>
      </c>
      <c r="AI26" s="459"/>
      <c r="AJ26" s="459"/>
      <c r="AK26" s="459"/>
      <c r="AL26" s="501"/>
      <c r="AM26" s="458">
        <v>369495</v>
      </c>
      <c r="AN26" s="459"/>
      <c r="AO26" s="459"/>
      <c r="AP26" s="459"/>
      <c r="AQ26" s="459"/>
      <c r="AR26" s="501"/>
      <c r="AS26" s="458">
        <v>3519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7320</v>
      </c>
      <c r="R27" s="459"/>
      <c r="S27" s="459"/>
      <c r="T27" s="459"/>
      <c r="U27" s="459"/>
      <c r="V27" s="501"/>
      <c r="W27" s="553"/>
      <c r="X27" s="554"/>
      <c r="Y27" s="555"/>
      <c r="Z27" s="457" t="s">
        <v>171</v>
      </c>
      <c r="AA27" s="437"/>
      <c r="AB27" s="437"/>
      <c r="AC27" s="437"/>
      <c r="AD27" s="437"/>
      <c r="AE27" s="437"/>
      <c r="AF27" s="437"/>
      <c r="AG27" s="438"/>
      <c r="AH27" s="458">
        <v>40</v>
      </c>
      <c r="AI27" s="459"/>
      <c r="AJ27" s="459"/>
      <c r="AK27" s="459"/>
      <c r="AL27" s="501"/>
      <c r="AM27" s="458">
        <v>160840</v>
      </c>
      <c r="AN27" s="459"/>
      <c r="AO27" s="459"/>
      <c r="AP27" s="459"/>
      <c r="AQ27" s="459"/>
      <c r="AR27" s="501"/>
      <c r="AS27" s="458">
        <v>4021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1194077</v>
      </c>
      <c r="BO27" s="527"/>
      <c r="BP27" s="527"/>
      <c r="BQ27" s="527"/>
      <c r="BR27" s="527"/>
      <c r="BS27" s="527"/>
      <c r="BT27" s="527"/>
      <c r="BU27" s="528"/>
      <c r="BV27" s="526">
        <v>1192327</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6540</v>
      </c>
      <c r="R28" s="459"/>
      <c r="S28" s="459"/>
      <c r="T28" s="459"/>
      <c r="U28" s="459"/>
      <c r="V28" s="501"/>
      <c r="W28" s="553"/>
      <c r="X28" s="554"/>
      <c r="Y28" s="555"/>
      <c r="Z28" s="457" t="s">
        <v>174</v>
      </c>
      <c r="AA28" s="437"/>
      <c r="AB28" s="437"/>
      <c r="AC28" s="437"/>
      <c r="AD28" s="437"/>
      <c r="AE28" s="437"/>
      <c r="AF28" s="437"/>
      <c r="AG28" s="438"/>
      <c r="AH28" s="458">
        <v>6</v>
      </c>
      <c r="AI28" s="459"/>
      <c r="AJ28" s="459"/>
      <c r="AK28" s="459"/>
      <c r="AL28" s="501"/>
      <c r="AM28" s="458">
        <v>17526</v>
      </c>
      <c r="AN28" s="459"/>
      <c r="AO28" s="459"/>
      <c r="AP28" s="459"/>
      <c r="AQ28" s="459"/>
      <c r="AR28" s="501"/>
      <c r="AS28" s="458">
        <v>2921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18388974</v>
      </c>
      <c r="BO28" s="371"/>
      <c r="BP28" s="371"/>
      <c r="BQ28" s="371"/>
      <c r="BR28" s="371"/>
      <c r="BS28" s="371"/>
      <c r="BT28" s="371"/>
      <c r="BU28" s="372"/>
      <c r="BV28" s="370">
        <v>18012993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37</v>
      </c>
      <c r="M29" s="459"/>
      <c r="N29" s="459"/>
      <c r="O29" s="459"/>
      <c r="P29" s="501"/>
      <c r="Q29" s="458">
        <v>6060</v>
      </c>
      <c r="R29" s="459"/>
      <c r="S29" s="459"/>
      <c r="T29" s="459"/>
      <c r="U29" s="459"/>
      <c r="V29" s="501"/>
      <c r="W29" s="556"/>
      <c r="X29" s="557"/>
      <c r="Y29" s="558"/>
      <c r="Z29" s="457" t="s">
        <v>177</v>
      </c>
      <c r="AA29" s="437"/>
      <c r="AB29" s="437"/>
      <c r="AC29" s="437"/>
      <c r="AD29" s="437"/>
      <c r="AE29" s="437"/>
      <c r="AF29" s="437"/>
      <c r="AG29" s="438"/>
      <c r="AH29" s="458">
        <v>2587</v>
      </c>
      <c r="AI29" s="459"/>
      <c r="AJ29" s="459"/>
      <c r="AK29" s="459"/>
      <c r="AL29" s="501"/>
      <c r="AM29" s="458">
        <v>8573830</v>
      </c>
      <c r="AN29" s="459"/>
      <c r="AO29" s="459"/>
      <c r="AP29" s="459"/>
      <c r="AQ29" s="459"/>
      <c r="AR29" s="501"/>
      <c r="AS29" s="458">
        <v>3314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8282475</v>
      </c>
      <c r="BO29" s="408"/>
      <c r="BP29" s="408"/>
      <c r="BQ29" s="408"/>
      <c r="BR29" s="408"/>
      <c r="BS29" s="408"/>
      <c r="BT29" s="408"/>
      <c r="BU29" s="409"/>
      <c r="BV29" s="407">
        <v>7939181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15516580</v>
      </c>
      <c r="BO30" s="527"/>
      <c r="BP30" s="527"/>
      <c r="BQ30" s="527"/>
      <c r="BR30" s="527"/>
      <c r="BS30" s="527"/>
      <c r="BT30" s="527"/>
      <c r="BU30" s="528"/>
      <c r="BV30" s="526">
        <v>15428856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IF('各会計、関係団体の財政状況及び健全化判断比率'!B36="","",'各会計、関係団体の財政状況及び健全化判断比率'!B36)</f>
        <v>鬼無里大岡観光施設事業特別会計</v>
      </c>
      <c r="BH34" s="598"/>
      <c r="BI34" s="598"/>
      <c r="BJ34" s="598"/>
      <c r="BK34" s="598"/>
      <c r="BL34" s="598"/>
      <c r="BM34" s="598"/>
      <c r="BN34" s="598"/>
      <c r="BO34" s="598"/>
      <c r="BP34" s="598"/>
      <c r="BQ34" s="598"/>
      <c r="BR34" s="598"/>
      <c r="BS34" s="598"/>
      <c r="BT34" s="598"/>
      <c r="BU34" s="598"/>
      <c r="BV34" s="169"/>
      <c r="BW34" s="597">
        <f>IF(BY34="","",MAX(C34:D43,U34:V43,AM34:AN43,BE34:BF43)+1)</f>
        <v>14</v>
      </c>
      <c r="BX34" s="597"/>
      <c r="BY34" s="598" t="str">
        <f>IF('各会計、関係団体の財政状況及び健全化判断比率'!B68="","",'各会計、関係団体の財政状況及び健全化判断比率'!B68)</f>
        <v>長野広域連合</v>
      </c>
      <c r="BZ34" s="598"/>
      <c r="CA34" s="598"/>
      <c r="CB34" s="598"/>
      <c r="CC34" s="598"/>
      <c r="CD34" s="598"/>
      <c r="CE34" s="598"/>
      <c r="CF34" s="598"/>
      <c r="CG34" s="598"/>
      <c r="CH34" s="598"/>
      <c r="CI34" s="598"/>
      <c r="CJ34" s="598"/>
      <c r="CK34" s="598"/>
      <c r="CL34" s="598"/>
      <c r="CM34" s="598"/>
      <c r="CN34" s="169"/>
      <c r="CO34" s="597">
        <f>IF(CQ34="","",MAX(C34:D43,U34:V43,AM34:AN43,BE34:BF43,BW34:BX43)+1)</f>
        <v>24</v>
      </c>
      <c r="CP34" s="597"/>
      <c r="CQ34" s="598" t="str">
        <f>IF('各会計、関係団体の財政状況及び健全化判断比率'!BS7="","",'各会計、関係団体の財政状況及び健全化判断比率'!BS7)</f>
        <v>長野市土地開発公社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母子父子寡婦福祉資金貸付事業特別会計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15</v>
      </c>
      <c r="BX35" s="597"/>
      <c r="BY35" s="598" t="str">
        <f>IF('各会計、関係団体の財政状況及び健全化判断比率'!B69="","",'各会計、関係団体の財政状況及び健全化判断比率'!B69)</f>
        <v>（一般会計）</v>
      </c>
      <c r="BZ35" s="598"/>
      <c r="CA35" s="598"/>
      <c r="CB35" s="598"/>
      <c r="CC35" s="598"/>
      <c r="CD35" s="598"/>
      <c r="CE35" s="598"/>
      <c r="CF35" s="598"/>
      <c r="CG35" s="598"/>
      <c r="CH35" s="598"/>
      <c r="CI35" s="598"/>
      <c r="CJ35" s="598"/>
      <c r="CK35" s="598"/>
      <c r="CL35" s="598"/>
      <c r="CM35" s="598"/>
      <c r="CN35" s="169"/>
      <c r="CO35" s="597">
        <f t="shared" ref="CO35:CO43" si="3">IF(CQ35="","",CO34+1)</f>
        <v>25</v>
      </c>
      <c r="CP35" s="597"/>
      <c r="CQ35" s="598" t="str">
        <f>IF('各会計、関係団体の財政状況及び健全化判断比率'!BS8="","",'各会計、関係団体の財政状況及び健全化判断比率'!BS8)</f>
        <v>長野市農業公社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授産施設特別会計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11</v>
      </c>
      <c r="AN36" s="597"/>
      <c r="AO36" s="598" t="str">
        <f>IF('各会計、関係団体の財政状況及び健全化判断比率'!B34="","",'各会計、関係団体の財政状況及び健全化判断比率'!B34)</f>
        <v>戸隠観光施設事業会計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16</v>
      </c>
      <c r="BX36" s="597"/>
      <c r="BY36" s="598" t="str">
        <f>IF('各会計、関係団体の財政状況及び健全化判断比率'!B70="","",'各会計、関係団体の財政状況及び健全化判断比率'!B70)</f>
        <v>（老人福祉施設等運営事業特別会計）</v>
      </c>
      <c r="BZ36" s="598"/>
      <c r="CA36" s="598"/>
      <c r="CB36" s="598"/>
      <c r="CC36" s="598"/>
      <c r="CD36" s="598"/>
      <c r="CE36" s="598"/>
      <c r="CF36" s="598"/>
      <c r="CG36" s="598"/>
      <c r="CH36" s="598"/>
      <c r="CI36" s="598"/>
      <c r="CJ36" s="598"/>
      <c r="CK36" s="598"/>
      <c r="CL36" s="598"/>
      <c r="CM36" s="598"/>
      <c r="CN36" s="169"/>
      <c r="CO36" s="597">
        <f t="shared" si="3"/>
        <v>26</v>
      </c>
      <c r="CP36" s="597"/>
      <c r="CQ36" s="598" t="str">
        <f>IF('各会計、関係団体の財政状況及び健全化判断比率'!BS9="","",'各会計、関係団体の財政状況及び健全化判断比率'!BS9)</f>
        <v>長野市開発公社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f>IF(E37="","",C36+1)</f>
        <v>4</v>
      </c>
      <c r="D37" s="597"/>
      <c r="E37" s="598" t="str">
        <f>IF('各会計、関係団体の財政状況及び健全化判断比率'!B10="","",'各会計、関係団体の財政状況及び健全化判断比率'!B10)</f>
        <v>病院事業債管理特別会計</v>
      </c>
      <c r="F37" s="598"/>
      <c r="G37" s="598"/>
      <c r="H37" s="598"/>
      <c r="I37" s="598"/>
      <c r="J37" s="598"/>
      <c r="K37" s="598"/>
      <c r="L37" s="598"/>
      <c r="M37" s="598"/>
      <c r="N37" s="598"/>
      <c r="O37" s="598"/>
      <c r="P37" s="598"/>
      <c r="Q37" s="598"/>
      <c r="R37" s="598"/>
      <c r="S37" s="598"/>
      <c r="T37" s="169"/>
      <c r="U37" s="597">
        <f t="shared" si="4"/>
        <v>8</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69"/>
      <c r="AM37" s="597">
        <f t="shared" si="0"/>
        <v>12</v>
      </c>
      <c r="AN37" s="597"/>
      <c r="AO37" s="598" t="str">
        <f>IF('各会計、関係団体の財政状況及び健全化判断比率'!B35="","",'各会計、関係団体の財政状況及び健全化判断比率'!B35)</f>
        <v>産業団地事業会計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17</v>
      </c>
      <c r="BX37" s="597"/>
      <c r="BY37" s="598" t="str">
        <f>IF('各会計、関係団体の財政状況及び健全化判断比率'!B71="","",'各会計、関係団体の財政状況及び健全化判断比率'!B71)</f>
        <v>（長野地域ふるさと事業特別会計）</v>
      </c>
      <c r="BZ37" s="598"/>
      <c r="CA37" s="598"/>
      <c r="CB37" s="598"/>
      <c r="CC37" s="598"/>
      <c r="CD37" s="598"/>
      <c r="CE37" s="598"/>
      <c r="CF37" s="598"/>
      <c r="CG37" s="598"/>
      <c r="CH37" s="598"/>
      <c r="CI37" s="598"/>
      <c r="CJ37" s="598"/>
      <c r="CK37" s="598"/>
      <c r="CL37" s="598"/>
      <c r="CM37" s="598"/>
      <c r="CN37" s="169"/>
      <c r="CO37" s="597">
        <f t="shared" si="3"/>
        <v>27</v>
      </c>
      <c r="CP37" s="597"/>
      <c r="CQ37" s="598" t="str">
        <f>IF('各会計、関係団体の財政状況及び健全化判断比率'!BS10="","",'各会計、関係団体の財政状況及び健全化判断比率'!BS10)</f>
        <v>ながの観光コンベンションビューロー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18</v>
      </c>
      <c r="BX38" s="597"/>
      <c r="BY38" s="598" t="str">
        <f>IF('各会計、関係団体の財政状況及び健全化判断比率'!B72="","",'各会計、関係団体の財政状況及び健全化判断比率'!B72)</f>
        <v>（ごみ処理施設事業特別会計）</v>
      </c>
      <c r="BZ38" s="598"/>
      <c r="CA38" s="598"/>
      <c r="CB38" s="598"/>
      <c r="CC38" s="598"/>
      <c r="CD38" s="598"/>
      <c r="CE38" s="598"/>
      <c r="CF38" s="598"/>
      <c r="CG38" s="598"/>
      <c r="CH38" s="598"/>
      <c r="CI38" s="598"/>
      <c r="CJ38" s="598"/>
      <c r="CK38" s="598"/>
      <c r="CL38" s="598"/>
      <c r="CM38" s="598"/>
      <c r="CN38" s="169"/>
      <c r="CO38" s="597">
        <f t="shared" si="3"/>
        <v>28</v>
      </c>
      <c r="CP38" s="597"/>
      <c r="CQ38" s="598" t="str">
        <f>IF('各会計、関係団体の財政状況及び健全化判断比率'!BS11="","",'各会計、関係団体の財政状況及び健全化判断比率'!BS11)</f>
        <v>エムウェーブ</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19</v>
      </c>
      <c r="BX39" s="597"/>
      <c r="BY39" s="598" t="str">
        <f>IF('各会計、関係団体の財政状況及び健全化判断比率'!B73="","",'各会計、関係団体の財政状況及び健全化判断比率'!B73)</f>
        <v>須高行政事務組合</v>
      </c>
      <c r="BZ39" s="598"/>
      <c r="CA39" s="598"/>
      <c r="CB39" s="598"/>
      <c r="CC39" s="598"/>
      <c r="CD39" s="598"/>
      <c r="CE39" s="598"/>
      <c r="CF39" s="598"/>
      <c r="CG39" s="598"/>
      <c r="CH39" s="598"/>
      <c r="CI39" s="598"/>
      <c r="CJ39" s="598"/>
      <c r="CK39" s="598"/>
      <c r="CL39" s="598"/>
      <c r="CM39" s="598"/>
      <c r="CN39" s="169"/>
      <c r="CO39" s="597">
        <f t="shared" si="3"/>
        <v>29</v>
      </c>
      <c r="CP39" s="597"/>
      <c r="CQ39" s="598" t="str">
        <f>IF('各会計、関係団体の財政状況及び健全化判断比率'!BS12="","",'各会計、関係団体の財政状況及び健全化判断比率'!BS12)</f>
        <v>長野市勤労者共済会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20</v>
      </c>
      <c r="BX40" s="597"/>
      <c r="BY40" s="598" t="str">
        <f>IF('各会計、関係団体の財政状況及び健全化判断比率'!B74="","",'各会計、関係団体の財政状況及び健全化判断比率'!B74)</f>
        <v>千曲衛生施設組合</v>
      </c>
      <c r="BZ40" s="598"/>
      <c r="CA40" s="598"/>
      <c r="CB40" s="598"/>
      <c r="CC40" s="598"/>
      <c r="CD40" s="598"/>
      <c r="CE40" s="598"/>
      <c r="CF40" s="598"/>
      <c r="CG40" s="598"/>
      <c r="CH40" s="598"/>
      <c r="CI40" s="598"/>
      <c r="CJ40" s="598"/>
      <c r="CK40" s="598"/>
      <c r="CL40" s="598"/>
      <c r="CM40" s="598"/>
      <c r="CN40" s="169"/>
      <c r="CO40" s="597">
        <f t="shared" si="3"/>
        <v>30</v>
      </c>
      <c r="CP40" s="597"/>
      <c r="CQ40" s="598" t="str">
        <f>IF('各会計、関係団体の財政状況及び健全化判断比率'!BS13="","",'各会計、関係団体の財政状況及び健全化判断比率'!BS13)</f>
        <v>長野市スポーツ協会</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21</v>
      </c>
      <c r="BX41" s="597"/>
      <c r="BY41" s="598" t="str">
        <f>IF('各会計、関係団体の財政状況及び健全化判断比率'!B75="","",'各会計、関係団体の財政状況及び健全化判断比率'!B75)</f>
        <v>長野県後期高齢者医療広域連合</v>
      </c>
      <c r="BZ41" s="598"/>
      <c r="CA41" s="598"/>
      <c r="CB41" s="598"/>
      <c r="CC41" s="598"/>
      <c r="CD41" s="598"/>
      <c r="CE41" s="598"/>
      <c r="CF41" s="598"/>
      <c r="CG41" s="598"/>
      <c r="CH41" s="598"/>
      <c r="CI41" s="598"/>
      <c r="CJ41" s="598"/>
      <c r="CK41" s="598"/>
      <c r="CL41" s="598"/>
      <c r="CM41" s="598"/>
      <c r="CN41" s="169"/>
      <c r="CO41" s="597">
        <f t="shared" si="3"/>
        <v>31</v>
      </c>
      <c r="CP41" s="597"/>
      <c r="CQ41" s="598" t="str">
        <f>IF('各会計、関係団体の財政状況及び健全化判断比率'!BS14="","",'各会計、関係団体の財政状況及び健全化判断比率'!BS14)</f>
        <v>長野市文化芸術振興財団</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22</v>
      </c>
      <c r="BX42" s="597"/>
      <c r="BY42" s="598" t="str">
        <f>IF('各会計、関係団体の財政状況及び健全化判断比率'!B76="","",'各会計、関係団体の財政状況及び健全化判断比率'!B76)</f>
        <v>（一般会計）</v>
      </c>
      <c r="BZ42" s="598"/>
      <c r="CA42" s="598"/>
      <c r="CB42" s="598"/>
      <c r="CC42" s="598"/>
      <c r="CD42" s="598"/>
      <c r="CE42" s="598"/>
      <c r="CF42" s="598"/>
      <c r="CG42" s="598"/>
      <c r="CH42" s="598"/>
      <c r="CI42" s="598"/>
      <c r="CJ42" s="598"/>
      <c r="CK42" s="598"/>
      <c r="CL42" s="598"/>
      <c r="CM42" s="598"/>
      <c r="CN42" s="169"/>
      <c r="CO42" s="597">
        <f t="shared" si="3"/>
        <v>32</v>
      </c>
      <c r="CP42" s="597"/>
      <c r="CQ42" s="598" t="str">
        <f>IF('各会計、関係団体の財政状況及び健全化判断比率'!BS15="","",'各会計、関係団体の財政状況及び健全化判断比率'!BS15)</f>
        <v>ながの緑育協会</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23</v>
      </c>
      <c r="BX43" s="597"/>
      <c r="BY43" s="598" t="str">
        <f>IF('各会計、関係団体の財政状況及び健全化判断比率'!B77="","",'各会計、関係団体の財政状況及び健全化判断比率'!B77)</f>
        <v>（後期高齢者医療特別会計）</v>
      </c>
      <c r="BZ43" s="598"/>
      <c r="CA43" s="598"/>
      <c r="CB43" s="598"/>
      <c r="CC43" s="598"/>
      <c r="CD43" s="598"/>
      <c r="CE43" s="598"/>
      <c r="CF43" s="598"/>
      <c r="CG43" s="598"/>
      <c r="CH43" s="598"/>
      <c r="CI43" s="598"/>
      <c r="CJ43" s="598"/>
      <c r="CK43" s="598"/>
      <c r="CL43" s="598"/>
      <c r="CM43" s="598"/>
      <c r="CN43" s="169"/>
      <c r="CO43" s="597">
        <f t="shared" si="3"/>
        <v>33</v>
      </c>
      <c r="CP43" s="597"/>
      <c r="CQ43" s="598" t="str">
        <f>IF('各会計、関係団体の財政状況及び健全化判断比率'!BS16="","",'各会計、関係団体の財政状況及び健全化判断比率'!BS16)</f>
        <v>地方独立行政法人長野市民病院</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j7EUl5zKjHRJqTSlRijQLMmZy88MHwIymp/WENX0cIU2bgGbycca51LxWDEEn8qgV1N2SdXZw12xWVNCYLPLg==" saltValue="BP75Cwxb/P+rcLUoWAKj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51" t="s">
        <v>541</v>
      </c>
      <c r="D34" s="1151"/>
      <c r="E34" s="1152"/>
      <c r="F34" s="32">
        <v>15.71</v>
      </c>
      <c r="G34" s="33">
        <v>15.93</v>
      </c>
      <c r="H34" s="33">
        <v>15.74</v>
      </c>
      <c r="I34" s="33">
        <v>16.05</v>
      </c>
      <c r="J34" s="34">
        <v>15.51</v>
      </c>
      <c r="K34" s="22"/>
      <c r="L34" s="22"/>
      <c r="M34" s="22"/>
      <c r="N34" s="22"/>
      <c r="O34" s="22"/>
      <c r="P34" s="22"/>
    </row>
    <row r="35" spans="1:16" ht="39" customHeight="1" x14ac:dyDescent="0.2">
      <c r="A35" s="22"/>
      <c r="B35" s="35"/>
      <c r="C35" s="1145" t="s">
        <v>542</v>
      </c>
      <c r="D35" s="1146"/>
      <c r="E35" s="1147"/>
      <c r="F35" s="36">
        <v>5.88</v>
      </c>
      <c r="G35" s="37">
        <v>6.26</v>
      </c>
      <c r="H35" s="37">
        <v>5.84</v>
      </c>
      <c r="I35" s="37">
        <v>5.57</v>
      </c>
      <c r="J35" s="38">
        <v>4.67</v>
      </c>
      <c r="K35" s="22"/>
      <c r="L35" s="22"/>
      <c r="M35" s="22"/>
      <c r="N35" s="22"/>
      <c r="O35" s="22"/>
      <c r="P35" s="22"/>
    </row>
    <row r="36" spans="1:16" ht="39" customHeight="1" x14ac:dyDescent="0.2">
      <c r="A36" s="22"/>
      <c r="B36" s="35"/>
      <c r="C36" s="1145" t="s">
        <v>543</v>
      </c>
      <c r="D36" s="1146"/>
      <c r="E36" s="1147"/>
      <c r="F36" s="36">
        <v>4.99</v>
      </c>
      <c r="G36" s="37">
        <v>4.3600000000000003</v>
      </c>
      <c r="H36" s="37">
        <v>4.18</v>
      </c>
      <c r="I36" s="37">
        <v>4.05</v>
      </c>
      <c r="J36" s="38">
        <v>2.84</v>
      </c>
      <c r="K36" s="22"/>
      <c r="L36" s="22"/>
      <c r="M36" s="22"/>
      <c r="N36" s="22"/>
      <c r="O36" s="22"/>
      <c r="P36" s="22"/>
    </row>
    <row r="37" spans="1:16" ht="39" customHeight="1" x14ac:dyDescent="0.2">
      <c r="A37" s="22"/>
      <c r="B37" s="35"/>
      <c r="C37" s="1145" t="s">
        <v>544</v>
      </c>
      <c r="D37" s="1146"/>
      <c r="E37" s="1147"/>
      <c r="F37" s="36">
        <v>1.65</v>
      </c>
      <c r="G37" s="37">
        <v>1.65</v>
      </c>
      <c r="H37" s="37">
        <v>1.74</v>
      </c>
      <c r="I37" s="37">
        <v>1.74</v>
      </c>
      <c r="J37" s="38">
        <v>1.72</v>
      </c>
      <c r="K37" s="22"/>
      <c r="L37" s="22"/>
      <c r="M37" s="22"/>
      <c r="N37" s="22"/>
      <c r="O37" s="22"/>
      <c r="P37" s="22"/>
    </row>
    <row r="38" spans="1:16" ht="39" customHeight="1" x14ac:dyDescent="0.2">
      <c r="A38" s="22"/>
      <c r="B38" s="35"/>
      <c r="C38" s="1145" t="s">
        <v>545</v>
      </c>
      <c r="D38" s="1146"/>
      <c r="E38" s="1147"/>
      <c r="F38" s="36">
        <v>1.28</v>
      </c>
      <c r="G38" s="37">
        <v>1.25</v>
      </c>
      <c r="H38" s="37">
        <v>1.19</v>
      </c>
      <c r="I38" s="37">
        <v>0.86</v>
      </c>
      <c r="J38" s="38">
        <v>0.8</v>
      </c>
      <c r="K38" s="22"/>
      <c r="L38" s="22"/>
      <c r="M38" s="22"/>
      <c r="N38" s="22"/>
      <c r="O38" s="22"/>
      <c r="P38" s="22"/>
    </row>
    <row r="39" spans="1:16" ht="39" customHeight="1" x14ac:dyDescent="0.2">
      <c r="A39" s="22"/>
      <c r="B39" s="35"/>
      <c r="C39" s="1145" t="s">
        <v>546</v>
      </c>
      <c r="D39" s="1146"/>
      <c r="E39" s="1147"/>
      <c r="F39" s="36">
        <v>0.69</v>
      </c>
      <c r="G39" s="37">
        <v>0.95</v>
      </c>
      <c r="H39" s="37">
        <v>1.07</v>
      </c>
      <c r="I39" s="37">
        <v>0.89</v>
      </c>
      <c r="J39" s="38">
        <v>0.69</v>
      </c>
      <c r="K39" s="22"/>
      <c r="L39" s="22"/>
      <c r="M39" s="22"/>
      <c r="N39" s="22"/>
      <c r="O39" s="22"/>
      <c r="P39" s="22"/>
    </row>
    <row r="40" spans="1:16" ht="39" customHeight="1" x14ac:dyDescent="0.2">
      <c r="A40" s="22"/>
      <c r="B40" s="35"/>
      <c r="C40" s="1145" t="s">
        <v>547</v>
      </c>
      <c r="D40" s="1146"/>
      <c r="E40" s="1147"/>
      <c r="F40" s="36">
        <v>0.08</v>
      </c>
      <c r="G40" s="37">
        <v>0.09</v>
      </c>
      <c r="H40" s="37">
        <v>0.11</v>
      </c>
      <c r="I40" s="37">
        <v>0.12</v>
      </c>
      <c r="J40" s="38">
        <v>0.15</v>
      </c>
      <c r="K40" s="22"/>
      <c r="L40" s="22"/>
      <c r="M40" s="22"/>
      <c r="N40" s="22"/>
      <c r="O40" s="22"/>
      <c r="P40" s="22"/>
    </row>
    <row r="41" spans="1:16" ht="39" customHeight="1" x14ac:dyDescent="0.2">
      <c r="A41" s="22"/>
      <c r="B41" s="35"/>
      <c r="C41" s="1145" t="s">
        <v>548</v>
      </c>
      <c r="D41" s="1146"/>
      <c r="E41" s="1147"/>
      <c r="F41" s="36">
        <v>0.01</v>
      </c>
      <c r="G41" s="37">
        <v>0</v>
      </c>
      <c r="H41" s="37">
        <v>0.01</v>
      </c>
      <c r="I41" s="37">
        <v>0.01</v>
      </c>
      <c r="J41" s="38">
        <v>0.01</v>
      </c>
      <c r="K41" s="22"/>
      <c r="L41" s="22"/>
      <c r="M41" s="22"/>
      <c r="N41" s="22"/>
      <c r="O41" s="22"/>
      <c r="P41" s="22"/>
    </row>
    <row r="42" spans="1:16" ht="39" customHeight="1" x14ac:dyDescent="0.2">
      <c r="A42" s="22"/>
      <c r="B42" s="39"/>
      <c r="C42" s="1145" t="s">
        <v>549</v>
      </c>
      <c r="D42" s="1146"/>
      <c r="E42" s="1147"/>
      <c r="F42" s="36" t="s">
        <v>493</v>
      </c>
      <c r="G42" s="37" t="s">
        <v>493</v>
      </c>
      <c r="H42" s="37" t="s">
        <v>493</v>
      </c>
      <c r="I42" s="37" t="s">
        <v>493</v>
      </c>
      <c r="J42" s="38" t="s">
        <v>493</v>
      </c>
      <c r="K42" s="22"/>
      <c r="L42" s="22"/>
      <c r="M42" s="22"/>
      <c r="N42" s="22"/>
      <c r="O42" s="22"/>
      <c r="P42" s="22"/>
    </row>
    <row r="43" spans="1:16" ht="39" customHeight="1" thickBot="1" x14ac:dyDescent="0.25">
      <c r="A43" s="22"/>
      <c r="B43" s="40"/>
      <c r="C43" s="1148" t="s">
        <v>550</v>
      </c>
      <c r="D43" s="1149"/>
      <c r="E43" s="1150"/>
      <c r="F43" s="41">
        <v>0</v>
      </c>
      <c r="G43" s="42">
        <v>0.01</v>
      </c>
      <c r="H43" s="42">
        <v>0.04</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PFUD1jpdYCKWgaMV1QC84qamffGzeWJNN2J2Mr8tk049akZFXIIHADEn2G7LOXZXof68ufz6XpmzJnNgnGodA==" saltValue="8TkFDp1clwGtrLXhCAoS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5" zoomScaleSheetLayoutView="55" workbookViewId="0">
      <selection activeCell="O61" sqref="O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15990</v>
      </c>
      <c r="L45" s="60">
        <v>16180</v>
      </c>
      <c r="M45" s="60">
        <v>16503</v>
      </c>
      <c r="N45" s="60">
        <v>16914</v>
      </c>
      <c r="O45" s="61">
        <v>15978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2">
      <c r="A48" s="48"/>
      <c r="B48" s="1155"/>
      <c r="C48" s="1156"/>
      <c r="D48" s="62"/>
      <c r="E48" s="1161" t="s">
        <v>13</v>
      </c>
      <c r="F48" s="1161"/>
      <c r="G48" s="1161"/>
      <c r="H48" s="1161"/>
      <c r="I48" s="1161"/>
      <c r="J48" s="1162"/>
      <c r="K48" s="63">
        <v>4780</v>
      </c>
      <c r="L48" s="64">
        <v>4751</v>
      </c>
      <c r="M48" s="64">
        <v>4477</v>
      </c>
      <c r="N48" s="64">
        <v>4263</v>
      </c>
      <c r="O48" s="65">
        <v>4032</v>
      </c>
      <c r="P48" s="48"/>
      <c r="Q48" s="48"/>
      <c r="R48" s="48"/>
      <c r="S48" s="48"/>
      <c r="T48" s="48"/>
      <c r="U48" s="48"/>
    </row>
    <row r="49" spans="1:21" ht="30.75" customHeight="1" x14ac:dyDescent="0.2">
      <c r="A49" s="48"/>
      <c r="B49" s="1155"/>
      <c r="C49" s="1156"/>
      <c r="D49" s="62"/>
      <c r="E49" s="1161" t="s">
        <v>14</v>
      </c>
      <c r="F49" s="1161"/>
      <c r="G49" s="1161"/>
      <c r="H49" s="1161"/>
      <c r="I49" s="1161"/>
      <c r="J49" s="1162"/>
      <c r="K49" s="63">
        <v>860</v>
      </c>
      <c r="L49" s="64">
        <v>931</v>
      </c>
      <c r="M49" s="64">
        <v>746</v>
      </c>
      <c r="N49" s="64">
        <v>1000</v>
      </c>
      <c r="O49" s="65">
        <v>1265</v>
      </c>
      <c r="P49" s="48"/>
      <c r="Q49" s="48"/>
      <c r="R49" s="48"/>
      <c r="S49" s="48"/>
      <c r="T49" s="48"/>
      <c r="U49" s="48"/>
    </row>
    <row r="50" spans="1:21" ht="30.75" customHeight="1" x14ac:dyDescent="0.2">
      <c r="A50" s="48"/>
      <c r="B50" s="1155"/>
      <c r="C50" s="1156"/>
      <c r="D50" s="62"/>
      <c r="E50" s="1161" t="s">
        <v>15</v>
      </c>
      <c r="F50" s="1161"/>
      <c r="G50" s="1161"/>
      <c r="H50" s="1161"/>
      <c r="I50" s="1161"/>
      <c r="J50" s="1162"/>
      <c r="K50" s="63">
        <v>128</v>
      </c>
      <c r="L50" s="64">
        <v>61</v>
      </c>
      <c r="M50" s="64">
        <v>36</v>
      </c>
      <c r="N50" s="64">
        <v>24</v>
      </c>
      <c r="O50" s="65">
        <v>16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493</v>
      </c>
      <c r="L51" s="64" t="s">
        <v>493</v>
      </c>
      <c r="M51" s="64" t="s">
        <v>493</v>
      </c>
      <c r="N51" s="64" t="s">
        <v>493</v>
      </c>
      <c r="O51" s="65" t="s">
        <v>493</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18153</v>
      </c>
      <c r="L52" s="64">
        <v>18284</v>
      </c>
      <c r="M52" s="64">
        <v>17759</v>
      </c>
      <c r="N52" s="64">
        <v>17775</v>
      </c>
      <c r="O52" s="65">
        <v>17806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3605</v>
      </c>
      <c r="L53" s="69">
        <v>3639</v>
      </c>
      <c r="M53" s="69">
        <v>4003</v>
      </c>
      <c r="N53" s="69">
        <v>4426</v>
      </c>
      <c r="O53" s="70">
        <v>3485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592</v>
      </c>
      <c r="L58" s="84" t="s">
        <v>592</v>
      </c>
      <c r="M58" s="84" t="s">
        <v>592</v>
      </c>
      <c r="N58" s="84" t="s">
        <v>592</v>
      </c>
      <c r="O58" s="85" t="s">
        <v>592</v>
      </c>
    </row>
    <row r="59" spans="1:21" ht="31.5" customHeight="1" x14ac:dyDescent="0.2">
      <c r="B59" s="1171"/>
      <c r="C59" s="1172"/>
      <c r="D59" s="1178" t="s">
        <v>26</v>
      </c>
      <c r="E59" s="1179"/>
      <c r="F59" s="1179"/>
      <c r="G59" s="1179"/>
      <c r="H59" s="1179"/>
      <c r="I59" s="1179"/>
      <c r="J59" s="1180"/>
      <c r="K59" s="86" t="s">
        <v>592</v>
      </c>
      <c r="L59" s="87" t="s">
        <v>592</v>
      </c>
      <c r="M59" s="87" t="s">
        <v>592</v>
      </c>
      <c r="N59" s="87" t="s">
        <v>592</v>
      </c>
      <c r="O59" s="88" t="s">
        <v>592</v>
      </c>
    </row>
    <row r="60" spans="1:21" ht="31.5" customHeight="1" thickBot="1" x14ac:dyDescent="0.25">
      <c r="B60" s="1173"/>
      <c r="C60" s="1174"/>
      <c r="D60" s="1181" t="s">
        <v>27</v>
      </c>
      <c r="E60" s="1182"/>
      <c r="F60" s="1182"/>
      <c r="G60" s="1182"/>
      <c r="H60" s="1182"/>
      <c r="I60" s="1182"/>
      <c r="J60" s="1183"/>
      <c r="K60" s="89" t="s">
        <v>592</v>
      </c>
      <c r="L60" s="90" t="s">
        <v>592</v>
      </c>
      <c r="M60" s="90" t="s">
        <v>592</v>
      </c>
      <c r="N60" s="90" t="s">
        <v>592</v>
      </c>
      <c r="O60" s="91" t="s">
        <v>592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YVgd8psR2VHJxf1F+ONN3/7EgJh/nImRL/BBIBPu64tO7SmW3E7vTsy7cm6YcJObNxaqcZA79QvuP2js05Z9Q==" saltValue="pJh+8C7VHFMKlNUnvmIc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N54" sqref="N5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184" t="s">
        <v>30</v>
      </c>
      <c r="C41" s="1185"/>
      <c r="D41" s="105"/>
      <c r="E41" s="1190" t="s">
        <v>31</v>
      </c>
      <c r="F41" s="1190"/>
      <c r="G41" s="1190"/>
      <c r="H41" s="1191"/>
      <c r="I41" s="343">
        <v>160516</v>
      </c>
      <c r="J41" s="344">
        <v>156024</v>
      </c>
      <c r="K41" s="344">
        <v>147461</v>
      </c>
      <c r="L41" s="344">
        <v>139363</v>
      </c>
      <c r="M41" s="345">
        <v>134179</v>
      </c>
    </row>
    <row r="42" spans="2:13" ht="27.75" customHeight="1" x14ac:dyDescent="0.2">
      <c r="B42" s="1186"/>
      <c r="C42" s="1187"/>
      <c r="D42" s="106"/>
      <c r="E42" s="1192" t="s">
        <v>32</v>
      </c>
      <c r="F42" s="1192"/>
      <c r="G42" s="1192"/>
      <c r="H42" s="1193"/>
      <c r="I42" s="346">
        <v>4323</v>
      </c>
      <c r="J42" s="347">
        <v>3956</v>
      </c>
      <c r="K42" s="347">
        <v>4077</v>
      </c>
      <c r="L42" s="347">
        <v>4466</v>
      </c>
      <c r="M42" s="348">
        <v>2279</v>
      </c>
    </row>
    <row r="43" spans="2:13" ht="27.75" customHeight="1" x14ac:dyDescent="0.2">
      <c r="B43" s="1186"/>
      <c r="C43" s="1187"/>
      <c r="D43" s="106"/>
      <c r="E43" s="1192" t="s">
        <v>33</v>
      </c>
      <c r="F43" s="1192"/>
      <c r="G43" s="1192"/>
      <c r="H43" s="1193"/>
      <c r="I43" s="346">
        <v>46362</v>
      </c>
      <c r="J43" s="347">
        <v>44642</v>
      </c>
      <c r="K43" s="347">
        <v>42128</v>
      </c>
      <c r="L43" s="347">
        <v>39328</v>
      </c>
      <c r="M43" s="348">
        <v>35950</v>
      </c>
    </row>
    <row r="44" spans="2:13" ht="27.75" customHeight="1" x14ac:dyDescent="0.2">
      <c r="B44" s="1186"/>
      <c r="C44" s="1187"/>
      <c r="D44" s="106"/>
      <c r="E44" s="1192" t="s">
        <v>34</v>
      </c>
      <c r="F44" s="1192"/>
      <c r="G44" s="1192"/>
      <c r="H44" s="1193"/>
      <c r="I44" s="346">
        <v>12894</v>
      </c>
      <c r="J44" s="347">
        <v>14107</v>
      </c>
      <c r="K44" s="347">
        <v>13613</v>
      </c>
      <c r="L44" s="347">
        <v>12474</v>
      </c>
      <c r="M44" s="348">
        <v>11264</v>
      </c>
    </row>
    <row r="45" spans="2:13" ht="27.75" customHeight="1" x14ac:dyDescent="0.2">
      <c r="B45" s="1186"/>
      <c r="C45" s="1187"/>
      <c r="D45" s="106"/>
      <c r="E45" s="1192" t="s">
        <v>35</v>
      </c>
      <c r="F45" s="1192"/>
      <c r="G45" s="1192"/>
      <c r="H45" s="1193"/>
      <c r="I45" s="346">
        <v>22507</v>
      </c>
      <c r="J45" s="347">
        <v>22629</v>
      </c>
      <c r="K45" s="347">
        <v>22332</v>
      </c>
      <c r="L45" s="347">
        <v>23409</v>
      </c>
      <c r="M45" s="348">
        <v>23447</v>
      </c>
    </row>
    <row r="46" spans="2:13" ht="27.75" customHeight="1" x14ac:dyDescent="0.2">
      <c r="B46" s="1186"/>
      <c r="C46" s="1187"/>
      <c r="D46" s="107"/>
      <c r="E46" s="1192" t="s">
        <v>36</v>
      </c>
      <c r="F46" s="1192"/>
      <c r="G46" s="1192"/>
      <c r="H46" s="1193"/>
      <c r="I46" s="346">
        <v>1059</v>
      </c>
      <c r="J46" s="347">
        <v>1169</v>
      </c>
      <c r="K46" s="347">
        <v>1130</v>
      </c>
      <c r="L46" s="347">
        <v>1129</v>
      </c>
      <c r="M46" s="348">
        <v>1026</v>
      </c>
    </row>
    <row r="47" spans="2:13" ht="27.75" customHeight="1" x14ac:dyDescent="0.2">
      <c r="B47" s="1186"/>
      <c r="C47" s="1187"/>
      <c r="D47" s="108"/>
      <c r="E47" s="1194" t="s">
        <v>37</v>
      </c>
      <c r="F47" s="1195"/>
      <c r="G47" s="1195"/>
      <c r="H47" s="1196"/>
      <c r="I47" s="346" t="s">
        <v>493</v>
      </c>
      <c r="J47" s="347" t="s">
        <v>493</v>
      </c>
      <c r="K47" s="347" t="s">
        <v>493</v>
      </c>
      <c r="L47" s="347" t="s">
        <v>493</v>
      </c>
      <c r="M47" s="348" t="s">
        <v>493</v>
      </c>
    </row>
    <row r="48" spans="2:13" ht="27.75" customHeight="1" x14ac:dyDescent="0.2">
      <c r="B48" s="1186"/>
      <c r="C48" s="1187"/>
      <c r="D48" s="106"/>
      <c r="E48" s="1192" t="s">
        <v>38</v>
      </c>
      <c r="F48" s="1192"/>
      <c r="G48" s="1192"/>
      <c r="H48" s="1193"/>
      <c r="I48" s="346" t="s">
        <v>493</v>
      </c>
      <c r="J48" s="347" t="s">
        <v>493</v>
      </c>
      <c r="K48" s="347" t="s">
        <v>493</v>
      </c>
      <c r="L48" s="347" t="s">
        <v>493</v>
      </c>
      <c r="M48" s="348" t="s">
        <v>493</v>
      </c>
    </row>
    <row r="49" spans="2:13" ht="27.75" customHeight="1" x14ac:dyDescent="0.2">
      <c r="B49" s="1188"/>
      <c r="C49" s="1189"/>
      <c r="D49" s="106"/>
      <c r="E49" s="1192" t="s">
        <v>39</v>
      </c>
      <c r="F49" s="1192"/>
      <c r="G49" s="1192"/>
      <c r="H49" s="1193"/>
      <c r="I49" s="346" t="s">
        <v>493</v>
      </c>
      <c r="J49" s="347" t="s">
        <v>493</v>
      </c>
      <c r="K49" s="347" t="s">
        <v>493</v>
      </c>
      <c r="L49" s="347" t="s">
        <v>493</v>
      </c>
      <c r="M49" s="348" t="s">
        <v>493</v>
      </c>
    </row>
    <row r="50" spans="2:13" ht="27.75" customHeight="1" x14ac:dyDescent="0.2">
      <c r="B50" s="1197" t="s">
        <v>40</v>
      </c>
      <c r="C50" s="1198"/>
      <c r="D50" s="109"/>
      <c r="E50" s="1192" t="s">
        <v>41</v>
      </c>
      <c r="F50" s="1192"/>
      <c r="G50" s="1192"/>
      <c r="H50" s="1193"/>
      <c r="I50" s="346">
        <v>27732</v>
      </c>
      <c r="J50" s="347">
        <v>34148</v>
      </c>
      <c r="K50" s="347">
        <v>36840</v>
      </c>
      <c r="L50" s="347">
        <v>38615</v>
      </c>
      <c r="M50" s="348">
        <v>41327</v>
      </c>
    </row>
    <row r="51" spans="2:13" ht="27.75" customHeight="1" x14ac:dyDescent="0.2">
      <c r="B51" s="1186"/>
      <c r="C51" s="1187"/>
      <c r="D51" s="106"/>
      <c r="E51" s="1192" t="s">
        <v>42</v>
      </c>
      <c r="F51" s="1192"/>
      <c r="G51" s="1192"/>
      <c r="H51" s="1193"/>
      <c r="I51" s="346">
        <v>26342</v>
      </c>
      <c r="J51" s="347">
        <v>25211</v>
      </c>
      <c r="K51" s="347">
        <v>21924</v>
      </c>
      <c r="L51" s="347">
        <v>21196</v>
      </c>
      <c r="M51" s="348">
        <v>21077</v>
      </c>
    </row>
    <row r="52" spans="2:13" ht="27.75" customHeight="1" x14ac:dyDescent="0.2">
      <c r="B52" s="1188"/>
      <c r="C52" s="1189"/>
      <c r="D52" s="106"/>
      <c r="E52" s="1192" t="s">
        <v>43</v>
      </c>
      <c r="F52" s="1192"/>
      <c r="G52" s="1192"/>
      <c r="H52" s="1193"/>
      <c r="I52" s="346">
        <v>161867</v>
      </c>
      <c r="J52" s="347">
        <v>157590</v>
      </c>
      <c r="K52" s="347">
        <v>150913</v>
      </c>
      <c r="L52" s="347">
        <v>144472</v>
      </c>
      <c r="M52" s="348">
        <v>138029</v>
      </c>
    </row>
    <row r="53" spans="2:13" ht="27.75" customHeight="1" thickBot="1" x14ac:dyDescent="0.25">
      <c r="B53" s="1199" t="s">
        <v>19</v>
      </c>
      <c r="C53" s="1200"/>
      <c r="D53" s="110"/>
      <c r="E53" s="1201" t="s">
        <v>44</v>
      </c>
      <c r="F53" s="1201"/>
      <c r="G53" s="1201"/>
      <c r="H53" s="1202"/>
      <c r="I53" s="349">
        <v>31719</v>
      </c>
      <c r="J53" s="350">
        <v>25578</v>
      </c>
      <c r="K53" s="350">
        <v>21065</v>
      </c>
      <c r="L53" s="350">
        <v>15884</v>
      </c>
      <c r="M53" s="351">
        <v>7713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1yTPVUbFIbIyg0kQA45ErjexqIm7u1abjACDQ9X3SiNgM9cPnTryH1ZoSB6JfbwdXkuD+VUxu3LRxm+Rq84x3Q==" saltValue="Qurtb1E07BfeT4xYoPIG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70" zoomScaleNormal="70" zoomScaleSheetLayoutView="100" workbookViewId="0">
      <selection activeCell="C60" sqref="C60:E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534</v>
      </c>
      <c r="G54" s="119" t="s">
        <v>535</v>
      </c>
      <c r="H54" s="120" t="s">
        <v>536</v>
      </c>
    </row>
    <row r="55" spans="2:8" ht="52.5" customHeight="1" x14ac:dyDescent="0.2">
      <c r="B55" s="121"/>
      <c r="C55" s="1211" t="s">
        <v>46</v>
      </c>
      <c r="D55" s="1211"/>
      <c r="E55" s="1212"/>
      <c r="F55" s="352">
        <v>17800</v>
      </c>
      <c r="G55" s="352">
        <v>18013</v>
      </c>
      <c r="H55" s="353">
        <v>18389</v>
      </c>
    </row>
    <row r="56" spans="2:8" ht="52.5" customHeight="1" x14ac:dyDescent="0.2">
      <c r="B56" s="122"/>
      <c r="C56" s="1213" t="s">
        <v>47</v>
      </c>
      <c r="D56" s="1213"/>
      <c r="E56" s="1214"/>
      <c r="F56" s="354">
        <v>7509</v>
      </c>
      <c r="G56" s="354">
        <v>7939</v>
      </c>
      <c r="H56" s="355">
        <v>8282</v>
      </c>
    </row>
    <row r="57" spans="2:8" ht="53.25" customHeight="1" x14ac:dyDescent="0.2">
      <c r="B57" s="122"/>
      <c r="C57" s="1215" t="s">
        <v>48</v>
      </c>
      <c r="D57" s="1215"/>
      <c r="E57" s="1216"/>
      <c r="F57" s="356">
        <v>15102</v>
      </c>
      <c r="G57" s="356">
        <v>15429</v>
      </c>
      <c r="H57" s="357">
        <v>15517</v>
      </c>
    </row>
    <row r="58" spans="2:8" ht="45.75" customHeight="1" x14ac:dyDescent="0.2">
      <c r="B58" s="123"/>
      <c r="C58" s="1203" t="s">
        <v>584</v>
      </c>
      <c r="D58" s="1204"/>
      <c r="E58" s="1205"/>
      <c r="F58" s="358">
        <v>4548</v>
      </c>
      <c r="G58" s="358">
        <v>4612</v>
      </c>
      <c r="H58" s="359">
        <v>4748</v>
      </c>
    </row>
    <row r="59" spans="2:8" ht="45.75" customHeight="1" x14ac:dyDescent="0.2">
      <c r="B59" s="123"/>
      <c r="C59" s="1203" t="s">
        <v>585</v>
      </c>
      <c r="D59" s="1204"/>
      <c r="E59" s="1205"/>
      <c r="F59" s="358">
        <v>4206</v>
      </c>
      <c r="G59" s="358">
        <v>4416</v>
      </c>
      <c r="H59" s="359">
        <v>4631</v>
      </c>
    </row>
    <row r="60" spans="2:8" ht="45.75" customHeight="1" x14ac:dyDescent="0.2">
      <c r="B60" s="123"/>
      <c r="C60" s="1203" t="s">
        <v>586</v>
      </c>
      <c r="D60" s="1204"/>
      <c r="E60" s="1205"/>
      <c r="F60" s="358">
        <v>2721</v>
      </c>
      <c r="G60" s="358">
        <v>2519</v>
      </c>
      <c r="H60" s="359">
        <v>2225</v>
      </c>
    </row>
    <row r="61" spans="2:8" ht="45.75" customHeight="1" x14ac:dyDescent="0.2">
      <c r="B61" s="123"/>
      <c r="C61" s="1203" t="s">
        <v>587</v>
      </c>
      <c r="D61" s="1204"/>
      <c r="E61" s="1205"/>
      <c r="F61" s="358">
        <v>1584</v>
      </c>
      <c r="G61" s="358">
        <v>1601</v>
      </c>
      <c r="H61" s="359">
        <v>1640</v>
      </c>
    </row>
    <row r="62" spans="2:8" ht="45.75" customHeight="1" thickBot="1" x14ac:dyDescent="0.25">
      <c r="B62" s="124"/>
      <c r="C62" s="1206" t="s">
        <v>588</v>
      </c>
      <c r="D62" s="1207"/>
      <c r="E62" s="1208"/>
      <c r="F62" s="360">
        <v>461</v>
      </c>
      <c r="G62" s="360">
        <v>533</v>
      </c>
      <c r="H62" s="361">
        <v>594</v>
      </c>
    </row>
    <row r="63" spans="2:8" ht="52.5" customHeight="1" thickBot="1" x14ac:dyDescent="0.25">
      <c r="B63" s="125"/>
      <c r="C63" s="1209" t="s">
        <v>49</v>
      </c>
      <c r="D63" s="1209"/>
      <c r="E63" s="1210"/>
      <c r="F63" s="362">
        <v>40411</v>
      </c>
      <c r="G63" s="362">
        <v>41381</v>
      </c>
      <c r="H63" s="363">
        <v>42188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CB84ZqtroFILGo+K+S88WzHXNkmxYSnv1SWTzoUTm3gY3QuHyI1cJYvZ0KMwoVKNbTanJfNC6f99gLlV0tFXSA==" saltValue="iuDDjhCabRjhT+jM/BL4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531</v>
      </c>
      <c r="G2" s="139"/>
      <c r="H2" s="140"/>
    </row>
    <row r="3" spans="1:8" x14ac:dyDescent="0.2">
      <c r="A3" s="136" t="s">
        <v>524</v>
      </c>
      <c r="B3" s="141"/>
      <c r="C3" s="142"/>
      <c r="D3" s="143">
        <v>48549</v>
      </c>
      <c r="E3" s="144"/>
      <c r="F3" s="145">
        <v>52191</v>
      </c>
      <c r="G3" s="146"/>
      <c r="H3" s="147"/>
    </row>
    <row r="4" spans="1:8" x14ac:dyDescent="0.2">
      <c r="A4" s="148"/>
      <c r="B4" s="149"/>
      <c r="C4" s="150"/>
      <c r="D4" s="151">
        <v>25737</v>
      </c>
      <c r="E4" s="152"/>
      <c r="F4" s="153">
        <v>26807</v>
      </c>
      <c r="G4" s="154"/>
      <c r="H4" s="155"/>
    </row>
    <row r="5" spans="1:8" x14ac:dyDescent="0.2">
      <c r="A5" s="136" t="s">
        <v>526</v>
      </c>
      <c r="B5" s="141"/>
      <c r="C5" s="142"/>
      <c r="D5" s="143">
        <v>38534</v>
      </c>
      <c r="E5" s="144"/>
      <c r="F5" s="145">
        <v>48105</v>
      </c>
      <c r="G5" s="146"/>
      <c r="H5" s="147"/>
    </row>
    <row r="6" spans="1:8" x14ac:dyDescent="0.2">
      <c r="A6" s="148"/>
      <c r="B6" s="149"/>
      <c r="C6" s="150"/>
      <c r="D6" s="151">
        <v>18474</v>
      </c>
      <c r="E6" s="152"/>
      <c r="F6" s="153">
        <v>24072</v>
      </c>
      <c r="G6" s="154"/>
      <c r="H6" s="155"/>
    </row>
    <row r="7" spans="1:8" x14ac:dyDescent="0.2">
      <c r="A7" s="136" t="s">
        <v>527</v>
      </c>
      <c r="B7" s="141"/>
      <c r="C7" s="142"/>
      <c r="D7" s="143">
        <v>35654</v>
      </c>
      <c r="E7" s="144"/>
      <c r="F7" s="145">
        <v>47446</v>
      </c>
      <c r="G7" s="146"/>
      <c r="H7" s="147"/>
    </row>
    <row r="8" spans="1:8" x14ac:dyDescent="0.2">
      <c r="A8" s="148"/>
      <c r="B8" s="149"/>
      <c r="C8" s="150"/>
      <c r="D8" s="151">
        <v>20114</v>
      </c>
      <c r="E8" s="152"/>
      <c r="F8" s="153">
        <v>24371</v>
      </c>
      <c r="G8" s="154"/>
      <c r="H8" s="155"/>
    </row>
    <row r="9" spans="1:8" x14ac:dyDescent="0.2">
      <c r="A9" s="136" t="s">
        <v>528</v>
      </c>
      <c r="B9" s="141"/>
      <c r="C9" s="142"/>
      <c r="D9" s="143">
        <v>43703</v>
      </c>
      <c r="E9" s="144"/>
      <c r="F9" s="145">
        <v>48387</v>
      </c>
      <c r="G9" s="146"/>
      <c r="H9" s="147"/>
    </row>
    <row r="10" spans="1:8" x14ac:dyDescent="0.2">
      <c r="A10" s="148"/>
      <c r="B10" s="149"/>
      <c r="C10" s="150"/>
      <c r="D10" s="151">
        <v>24946</v>
      </c>
      <c r="E10" s="152"/>
      <c r="F10" s="153">
        <v>25592</v>
      </c>
      <c r="G10" s="154"/>
      <c r="H10" s="155"/>
    </row>
    <row r="11" spans="1:8" x14ac:dyDescent="0.2">
      <c r="A11" s="136" t="s">
        <v>529</v>
      </c>
      <c r="B11" s="141"/>
      <c r="C11" s="142"/>
      <c r="D11" s="143">
        <v>54647</v>
      </c>
      <c r="E11" s="144"/>
      <c r="F11" s="145">
        <v>49684</v>
      </c>
      <c r="G11" s="146"/>
      <c r="H11" s="147"/>
    </row>
    <row r="12" spans="1:8" x14ac:dyDescent="0.2">
      <c r="A12" s="148"/>
      <c r="B12" s="149"/>
      <c r="C12" s="156"/>
      <c r="D12" s="151">
        <v>29812</v>
      </c>
      <c r="E12" s="152"/>
      <c r="F12" s="153">
        <v>28303</v>
      </c>
      <c r="G12" s="154"/>
      <c r="H12" s="155"/>
    </row>
    <row r="13" spans="1:8" x14ac:dyDescent="0.2">
      <c r="A13" s="136"/>
      <c r="B13" s="141"/>
      <c r="C13" s="157"/>
      <c r="D13" s="158">
        <v>44217</v>
      </c>
      <c r="E13" s="159"/>
      <c r="F13" s="160">
        <v>49163</v>
      </c>
      <c r="G13" s="161"/>
      <c r="H13" s="147"/>
    </row>
    <row r="14" spans="1:8" x14ac:dyDescent="0.2">
      <c r="A14" s="148"/>
      <c r="B14" s="149"/>
      <c r="C14" s="150"/>
      <c r="D14" s="151">
        <v>23817</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4.99</v>
      </c>
      <c r="C19" s="162">
        <f>ROUND(VALUE(SUBSTITUTE(実質収支比率等に係る経年分析!G$48,"▲","-")),2)</f>
        <v>4.3600000000000003</v>
      </c>
      <c r="D19" s="162">
        <f>ROUND(VALUE(SUBSTITUTE(実質収支比率等に係る経年分析!H$48,"▲","-")),2)</f>
        <v>4.1900000000000004</v>
      </c>
      <c r="E19" s="162">
        <f>ROUND(VALUE(SUBSTITUTE(実質収支比率等に係る経年分析!I$48,"▲","-")),2)</f>
        <v>4.0599999999999996</v>
      </c>
      <c r="F19" s="162">
        <f>ROUND(VALUE(SUBSTITUTE(実質収支比率等に係る経年分析!J$48,"▲","-")),2)</f>
        <v>2.84</v>
      </c>
    </row>
    <row r="20" spans="1:11" x14ac:dyDescent="0.2">
      <c r="A20" s="162" t="s">
        <v>53</v>
      </c>
      <c r="B20" s="162">
        <f>ROUND(VALUE(SUBSTITUTE(実質収支比率等に係る経年分析!F$47,"▲","-")),2)</f>
        <v>15.21</v>
      </c>
      <c r="C20" s="162">
        <f>ROUND(VALUE(SUBSTITUTE(実質収支比率等に係る経年分析!G$47,"▲","-")),2)</f>
        <v>17.07</v>
      </c>
      <c r="D20" s="162">
        <f>ROUND(VALUE(SUBSTITUTE(実質収支比率等に係る経年分析!H$47,"▲","-")),2)</f>
        <v>19.64</v>
      </c>
      <c r="E20" s="162">
        <f>ROUND(VALUE(SUBSTITUTE(実質収支比率等に係る経年分析!I$47,"▲","-")),2)</f>
        <v>19.7</v>
      </c>
      <c r="F20" s="162">
        <f>ROUND(VALUE(SUBSTITUTE(実質収支比率等に係る経年分析!J$47,"▲","-")),2)</f>
        <v>19.82</v>
      </c>
    </row>
    <row r="21" spans="1:11" x14ac:dyDescent="0.2">
      <c r="A21" s="162" t="s">
        <v>54</v>
      </c>
      <c r="B21" s="162">
        <f>IF(ISNUMBER(VALUE(SUBSTITUTE(実質収支比率等に係る経年分析!F$49,"▲","-"))),ROUND(VALUE(SUBSTITUTE(実質収支比率等に係る経年分析!F$49,"▲","-")),2),NA())</f>
        <v>4.78</v>
      </c>
      <c r="C21" s="162">
        <f>IF(ISNUMBER(VALUE(SUBSTITUTE(実質収支比率等に係る経年分析!G$49,"▲","-"))),ROUND(VALUE(SUBSTITUTE(実質収支比率等に係る経年分析!G$49,"▲","-")),2),NA())</f>
        <v>-0.43</v>
      </c>
      <c r="D21" s="162">
        <f>IF(ISNUMBER(VALUE(SUBSTITUTE(実質収支比率等に係る経年分析!H$49,"▲","-"))),ROUND(VALUE(SUBSTITUTE(実質収支比率等に係る経年分析!H$49,"▲","-")),2),NA())</f>
        <v>-0.25</v>
      </c>
      <c r="E21" s="162">
        <f>IF(ISNUMBER(VALUE(SUBSTITUTE(実質収支比率等に係る経年分析!I$49,"▲","-"))),ROUND(VALUE(SUBSTITUTE(実質収支比率等に係る経年分析!I$49,"▲","-")),2),NA())</f>
        <v>-1.94</v>
      </c>
      <c r="F21" s="162">
        <f>IF(ISNUMBER(VALUE(SUBSTITUTE(実質収支比率等に係る経年分析!J$49,"▲","-"))),ROUND(VALUE(SUBSTITUTE(実質収支比率等に係る経年分析!J$49,"▲","-")),2),NA())</f>
        <v>-2.75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戸隠観光施設事業会計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0.69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0.89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0.69</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v>
      </c>
    </row>
    <row r="33" spans="1:16" x14ac:dyDescent="0.2">
      <c r="A33" s="163" t="str">
        <f>IF(連結実質赤字比率に係る赤字・黒字の構成分析!C$37="",NA(),連結実質赤字比率に係る赤字・黒字の構成分析!C$37)</f>
        <v>産業団地事業会計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1.72</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4.99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4.3600000000000003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4.05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2.84</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5.88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5.84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4.67</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15.71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15.74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16.05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15.51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18153</v>
      </c>
      <c r="E42" s="164"/>
      <c r="F42" s="164"/>
      <c r="G42" s="164">
        <f>'実質公債費比率（分子）の構造'!L$52</f>
        <v>18284</v>
      </c>
      <c r="H42" s="164"/>
      <c r="I42" s="164"/>
      <c r="J42" s="164">
        <f>'実質公債費比率（分子）の構造'!M$52</f>
        <v>17759</v>
      </c>
      <c r="K42" s="164"/>
      <c r="L42" s="164"/>
      <c r="M42" s="164">
        <f>'実質公債費比率（分子）の構造'!N$52</f>
        <v>17775</v>
      </c>
      <c r="N42" s="164"/>
      <c r="O42" s="164"/>
      <c r="P42" s="164">
        <f>'実質公債費比率（分子）の構造'!O$52</f>
        <v>17806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128</v>
      </c>
      <c r="C44" s="164"/>
      <c r="D44" s="164"/>
      <c r="E44" s="164">
        <f>'実質公債費比率（分子）の構造'!L$50</f>
        <v>61</v>
      </c>
      <c r="F44" s="164"/>
      <c r="G44" s="164"/>
      <c r="H44" s="164">
        <f>'実質公債費比率（分子）の構造'!M$50</f>
        <v>36</v>
      </c>
      <c r="I44" s="164"/>
      <c r="J44" s="164"/>
      <c r="K44" s="164">
        <f>'実質公債費比率（分子）の構造'!N$50</f>
        <v>24</v>
      </c>
      <c r="L44" s="164"/>
      <c r="M44" s="164"/>
      <c r="N44" s="164">
        <f>'実質公債費比率（分子）の構造'!O$50</f>
        <v>16</v>
      </c>
      <c r="O44" s="164"/>
      <c r="P44" s="164"/>
    </row>
    <row r="45" spans="1:16" x14ac:dyDescent="0.2">
      <c r="A45" s="164" t="s">
        <v>63</v>
      </c>
      <c r="B45" s="164">
        <f>'実質公債費比率（分子）の構造'!K$49</f>
        <v>860</v>
      </c>
      <c r="C45" s="164"/>
      <c r="D45" s="164"/>
      <c r="E45" s="164">
        <f>'実質公債費比率（分子）の構造'!L$49</f>
        <v>931</v>
      </c>
      <c r="F45" s="164"/>
      <c r="G45" s="164"/>
      <c r="H45" s="164">
        <f>'実質公債費比率（分子）の構造'!M$49</f>
        <v>746</v>
      </c>
      <c r="I45" s="164"/>
      <c r="J45" s="164"/>
      <c r="K45" s="164">
        <f>'実質公債費比率（分子）の構造'!N$49</f>
        <v>1000</v>
      </c>
      <c r="L45" s="164"/>
      <c r="M45" s="164"/>
      <c r="N45" s="164">
        <f>'実質公債費比率（分子）の構造'!O$49</f>
        <v>1265</v>
      </c>
      <c r="O45" s="164"/>
      <c r="P45" s="164"/>
    </row>
    <row r="46" spans="1:16" x14ac:dyDescent="0.2">
      <c r="A46" s="164" t="s">
        <v>64</v>
      </c>
      <c r="B46" s="164">
        <f>'実質公債費比率（分子）の構造'!K$48</f>
        <v>4780</v>
      </c>
      <c r="C46" s="164"/>
      <c r="D46" s="164"/>
      <c r="E46" s="164">
        <f>'実質公債費比率（分子）の構造'!L$48</f>
        <v>4751</v>
      </c>
      <c r="F46" s="164"/>
      <c r="G46" s="164"/>
      <c r="H46" s="164">
        <f>'実質公債費比率（分子）の構造'!M$48</f>
        <v>4477</v>
      </c>
      <c r="I46" s="164"/>
      <c r="J46" s="164"/>
      <c r="K46" s="164">
        <f>'実質公債費比率（分子）の構造'!N$48</f>
        <v>4263</v>
      </c>
      <c r="L46" s="164"/>
      <c r="M46" s="164"/>
      <c r="N46" s="164">
        <f>'実質公債費比率（分子）の構造'!O$48</f>
        <v>4032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15990</v>
      </c>
      <c r="C49" s="164"/>
      <c r="D49" s="164"/>
      <c r="E49" s="164">
        <f>'実質公債費比率（分子）の構造'!L$45</f>
        <v>16180</v>
      </c>
      <c r="F49" s="164"/>
      <c r="G49" s="164"/>
      <c r="H49" s="164">
        <f>'実質公債費比率（分子）の構造'!M$45</f>
        <v>16503</v>
      </c>
      <c r="I49" s="164"/>
      <c r="J49" s="164"/>
      <c r="K49" s="164">
        <f>'実質公債費比率（分子）の構造'!N$45</f>
        <v>16914</v>
      </c>
      <c r="L49" s="164"/>
      <c r="M49" s="164"/>
      <c r="N49" s="164">
        <f>'実質公債費比率（分子）の構造'!O$45</f>
        <v>15978</v>
      </c>
      <c r="O49" s="164"/>
      <c r="P49" s="164"/>
    </row>
    <row r="50" spans="1:16" x14ac:dyDescent="0.2">
      <c r="A50" s="164" t="s">
        <v>67</v>
      </c>
      <c r="B50" s="164" t="e">
        <f>NA()</f>
        <v>#N/A</v>
      </c>
      <c r="C50" s="164">
        <f>IF(ISNUMBER('実質公債費比率（分子）の構造'!K$53),'実質公債費比率（分子）の構造'!K$53,NA())</f>
        <v>3605</v>
      </c>
      <c r="D50" s="164" t="e">
        <f>NA()</f>
        <v>#N/A</v>
      </c>
      <c r="E50" s="164" t="e">
        <f>NA()</f>
        <v>#N/A</v>
      </c>
      <c r="F50" s="164">
        <f>IF(ISNUMBER('実質公債費比率（分子）の構造'!L$53),'実質公債費比率（分子）の構造'!L$53,NA())</f>
        <v>3639</v>
      </c>
      <c r="G50" s="164" t="e">
        <f>NA()</f>
        <v>#N/A</v>
      </c>
      <c r="H50" s="164" t="e">
        <f>NA()</f>
        <v>#N/A</v>
      </c>
      <c r="I50" s="164">
        <f>IF(ISNUMBER('実質公債費比率（分子）の構造'!M$53),'実質公債費比率（分子）の構造'!M$53,NA())</f>
        <v>4003</v>
      </c>
      <c r="J50" s="164" t="e">
        <f>NA()</f>
        <v>#N/A</v>
      </c>
      <c r="K50" s="164" t="e">
        <f>NA()</f>
        <v>#N/A</v>
      </c>
      <c r="L50" s="164">
        <f>IF(ISNUMBER('実質公債費比率（分子）の構造'!N$53),'実質公債費比率（分子）の構造'!N$53,NA())</f>
        <v>4426</v>
      </c>
      <c r="M50" s="164" t="e">
        <f>NA()</f>
        <v>#N/A</v>
      </c>
      <c r="N50" s="164" t="e">
        <f>NA()</f>
        <v>#N/A</v>
      </c>
      <c r="O50" s="164">
        <f>IF(ISNUMBER('実質公債費比率（分子）の構造'!O$53),'実質公債費比率（分子）の構造'!O$53,NA())</f>
        <v>3485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161867</v>
      </c>
      <c r="E56" s="163"/>
      <c r="F56" s="163"/>
      <c r="G56" s="163">
        <f>'将来負担比率（分子）の構造'!J$52</f>
        <v>157590</v>
      </c>
      <c r="H56" s="163"/>
      <c r="I56" s="163"/>
      <c r="J56" s="163">
        <f>'将来負担比率（分子）の構造'!K$52</f>
        <v>150913</v>
      </c>
      <c r="K56" s="163"/>
      <c r="L56" s="163"/>
      <c r="M56" s="163">
        <f>'将来負担比率（分子）の構造'!L$52</f>
        <v>144472</v>
      </c>
      <c r="N56" s="163"/>
      <c r="O56" s="163"/>
      <c r="P56" s="163">
        <f>'将来負担比率（分子）の構造'!M$52</f>
        <v>138029</v>
      </c>
    </row>
    <row r="57" spans="1:16" x14ac:dyDescent="0.2">
      <c r="A57" s="163" t="s">
        <v>42</v>
      </c>
      <c r="B57" s="163"/>
      <c r="C57" s="163"/>
      <c r="D57" s="163">
        <f>'将来負担比率（分子）の構造'!I$51</f>
        <v>26342</v>
      </c>
      <c r="E57" s="163"/>
      <c r="F57" s="163"/>
      <c r="G57" s="163">
        <f>'将来負担比率（分子）の構造'!J$51</f>
        <v>25211</v>
      </c>
      <c r="H57" s="163"/>
      <c r="I57" s="163"/>
      <c r="J57" s="163">
        <f>'将来負担比率（分子）の構造'!K$51</f>
        <v>21924</v>
      </c>
      <c r="K57" s="163"/>
      <c r="L57" s="163"/>
      <c r="M57" s="163">
        <f>'将来負担比率（分子）の構造'!L$51</f>
        <v>21196</v>
      </c>
      <c r="N57" s="163"/>
      <c r="O57" s="163"/>
      <c r="P57" s="163">
        <f>'将来負担比率（分子）の構造'!M$51</f>
        <v>21077</v>
      </c>
    </row>
    <row r="58" spans="1:16" x14ac:dyDescent="0.2">
      <c r="A58" s="163" t="s">
        <v>41</v>
      </c>
      <c r="B58" s="163"/>
      <c r="C58" s="163"/>
      <c r="D58" s="163">
        <f>'将来負担比率（分子）の構造'!I$50</f>
        <v>27732</v>
      </c>
      <c r="E58" s="163"/>
      <c r="F58" s="163"/>
      <c r="G58" s="163">
        <f>'将来負担比率（分子）の構造'!J$50</f>
        <v>34148</v>
      </c>
      <c r="H58" s="163"/>
      <c r="I58" s="163"/>
      <c r="J58" s="163">
        <f>'将来負担比率（分子）の構造'!K$50</f>
        <v>36840</v>
      </c>
      <c r="K58" s="163"/>
      <c r="L58" s="163"/>
      <c r="M58" s="163">
        <f>'将来負担比率（分子）の構造'!L$50</f>
        <v>38615</v>
      </c>
      <c r="N58" s="163"/>
      <c r="O58" s="163"/>
      <c r="P58" s="163">
        <f>'将来負担比率（分子）の構造'!M$50</f>
        <v>41327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1059</v>
      </c>
      <c r="C61" s="163"/>
      <c r="D61" s="163"/>
      <c r="E61" s="163">
        <f>'将来負担比率（分子）の構造'!J$46</f>
        <v>1169</v>
      </c>
      <c r="F61" s="163"/>
      <c r="G61" s="163"/>
      <c r="H61" s="163">
        <f>'将来負担比率（分子）の構造'!K$46</f>
        <v>1130</v>
      </c>
      <c r="I61" s="163"/>
      <c r="J61" s="163"/>
      <c r="K61" s="163">
        <f>'将来負担比率（分子）の構造'!L$46</f>
        <v>1129</v>
      </c>
      <c r="L61" s="163"/>
      <c r="M61" s="163"/>
      <c r="N61" s="163">
        <f>'将来負担比率（分子）の構造'!M$46</f>
        <v>1026</v>
      </c>
      <c r="O61" s="163"/>
      <c r="P61" s="163"/>
    </row>
    <row r="62" spans="1:16" x14ac:dyDescent="0.2">
      <c r="A62" s="163" t="s">
        <v>35</v>
      </c>
      <c r="B62" s="163">
        <f>'将来負担比率（分子）の構造'!I$45</f>
        <v>22507</v>
      </c>
      <c r="C62" s="163"/>
      <c r="D62" s="163"/>
      <c r="E62" s="163">
        <f>'将来負担比率（分子）の構造'!J$45</f>
        <v>22629</v>
      </c>
      <c r="F62" s="163"/>
      <c r="G62" s="163"/>
      <c r="H62" s="163">
        <f>'将来負担比率（分子）の構造'!K$45</f>
        <v>22332</v>
      </c>
      <c r="I62" s="163"/>
      <c r="J62" s="163"/>
      <c r="K62" s="163">
        <f>'将来負担比率（分子）の構造'!L$45</f>
        <v>23409</v>
      </c>
      <c r="L62" s="163"/>
      <c r="M62" s="163"/>
      <c r="N62" s="163">
        <f>'将来負担比率（分子）の構造'!M$45</f>
        <v>23447</v>
      </c>
      <c r="O62" s="163"/>
      <c r="P62" s="163"/>
    </row>
    <row r="63" spans="1:16" x14ac:dyDescent="0.2">
      <c r="A63" s="163" t="s">
        <v>34</v>
      </c>
      <c r="B63" s="163">
        <f>'将来負担比率（分子）の構造'!I$44</f>
        <v>12894</v>
      </c>
      <c r="C63" s="163"/>
      <c r="D63" s="163"/>
      <c r="E63" s="163">
        <f>'将来負担比率（分子）の構造'!J$44</f>
        <v>14107</v>
      </c>
      <c r="F63" s="163"/>
      <c r="G63" s="163"/>
      <c r="H63" s="163">
        <f>'将来負担比率（分子）の構造'!K$44</f>
        <v>13613</v>
      </c>
      <c r="I63" s="163"/>
      <c r="J63" s="163"/>
      <c r="K63" s="163">
        <f>'将来負担比率（分子）の構造'!L$44</f>
        <v>12474</v>
      </c>
      <c r="L63" s="163"/>
      <c r="M63" s="163"/>
      <c r="N63" s="163">
        <f>'将来負担比率（分子）の構造'!M$44</f>
        <v>11264</v>
      </c>
      <c r="O63" s="163"/>
      <c r="P63" s="163"/>
    </row>
    <row r="64" spans="1:16" x14ac:dyDescent="0.2">
      <c r="A64" s="163" t="s">
        <v>33</v>
      </c>
      <c r="B64" s="163">
        <f>'将来負担比率（分子）の構造'!I$43</f>
        <v>46362</v>
      </c>
      <c r="C64" s="163"/>
      <c r="D64" s="163"/>
      <c r="E64" s="163">
        <f>'将来負担比率（分子）の構造'!J$43</f>
        <v>44642</v>
      </c>
      <c r="F64" s="163"/>
      <c r="G64" s="163"/>
      <c r="H64" s="163">
        <f>'将来負担比率（分子）の構造'!K$43</f>
        <v>42128</v>
      </c>
      <c r="I64" s="163"/>
      <c r="J64" s="163"/>
      <c r="K64" s="163">
        <f>'将来負担比率（分子）の構造'!L$43</f>
        <v>39328</v>
      </c>
      <c r="L64" s="163"/>
      <c r="M64" s="163"/>
      <c r="N64" s="163">
        <f>'将来負担比率（分子）の構造'!M$43</f>
        <v>35950</v>
      </c>
      <c r="O64" s="163"/>
      <c r="P64" s="163"/>
    </row>
    <row r="65" spans="1:16" x14ac:dyDescent="0.2">
      <c r="A65" s="163" t="s">
        <v>32</v>
      </c>
      <c r="B65" s="163">
        <f>'将来負担比率（分子）の構造'!I$42</f>
        <v>4323</v>
      </c>
      <c r="C65" s="163"/>
      <c r="D65" s="163"/>
      <c r="E65" s="163">
        <f>'将来負担比率（分子）の構造'!J$42</f>
        <v>3956</v>
      </c>
      <c r="F65" s="163"/>
      <c r="G65" s="163"/>
      <c r="H65" s="163">
        <f>'将来負担比率（分子）の構造'!K$42</f>
        <v>4077</v>
      </c>
      <c r="I65" s="163"/>
      <c r="J65" s="163"/>
      <c r="K65" s="163">
        <f>'将来負担比率（分子）の構造'!L$42</f>
        <v>4466</v>
      </c>
      <c r="L65" s="163"/>
      <c r="M65" s="163"/>
      <c r="N65" s="163">
        <f>'将来負担比率（分子）の構造'!M$42</f>
        <v>2279</v>
      </c>
      <c r="O65" s="163"/>
      <c r="P65" s="163"/>
    </row>
    <row r="66" spans="1:16" x14ac:dyDescent="0.2">
      <c r="A66" s="163" t="s">
        <v>31</v>
      </c>
      <c r="B66" s="163">
        <f>'将来負担比率（分子）の構造'!I$41</f>
        <v>160516</v>
      </c>
      <c r="C66" s="163"/>
      <c r="D66" s="163"/>
      <c r="E66" s="163">
        <f>'将来負担比率（分子）の構造'!J$41</f>
        <v>156024</v>
      </c>
      <c r="F66" s="163"/>
      <c r="G66" s="163"/>
      <c r="H66" s="163">
        <f>'将来負担比率（分子）の構造'!K$41</f>
        <v>147461</v>
      </c>
      <c r="I66" s="163"/>
      <c r="J66" s="163"/>
      <c r="K66" s="163">
        <f>'将来負担比率（分子）の構造'!L$41</f>
        <v>139363</v>
      </c>
      <c r="L66" s="163"/>
      <c r="M66" s="163"/>
      <c r="N66" s="163">
        <f>'将来負担比率（分子）の構造'!M$41</f>
        <v>134179</v>
      </c>
      <c r="O66" s="163"/>
      <c r="P66" s="163"/>
    </row>
    <row r="67" spans="1:16" x14ac:dyDescent="0.2">
      <c r="A67" s="163" t="s">
        <v>71</v>
      </c>
      <c r="B67" s="163" t="e">
        <f>NA()</f>
        <v>#N/A</v>
      </c>
      <c r="C67" s="163">
        <f>IF(ISNUMBER('将来負担比率（分子）の構造'!I$53), IF('将来負担比率（分子）の構造'!I$53 &lt; 0, 0, '将来負担比率（分子）の構造'!I$53), NA())</f>
        <v>31719</v>
      </c>
      <c r="D67" s="163" t="e">
        <f>NA()</f>
        <v>#N/A</v>
      </c>
      <c r="E67" s="163" t="e">
        <f>NA()</f>
        <v>#N/A</v>
      </c>
      <c r="F67" s="163">
        <f>IF(ISNUMBER('将来負担比率（分子）の構造'!J$53), IF('将来負担比率（分子）の構造'!J$53 &lt; 0, 0, '将来負担比率（分子）の構造'!J$53), NA())</f>
        <v>25578</v>
      </c>
      <c r="G67" s="163" t="e">
        <f>NA()</f>
        <v>#N/A</v>
      </c>
      <c r="H67" s="163" t="e">
        <f>NA()</f>
        <v>#N/A</v>
      </c>
      <c r="I67" s="163">
        <f>IF(ISNUMBER('将来負担比率（分子）の構造'!K$53), IF('将来負担比率（分子）の構造'!K$53 &lt; 0, 0, '将来負担比率（分子）の構造'!K$53), NA())</f>
        <v>21065</v>
      </c>
      <c r="J67" s="163" t="e">
        <f>NA()</f>
        <v>#N/A</v>
      </c>
      <c r="K67" s="163" t="e">
        <f>NA()</f>
        <v>#N/A</v>
      </c>
      <c r="L67" s="163">
        <f>IF(ISNUMBER('将来負担比率（分子）の構造'!L$53), IF('将来負担比率（分子）の構造'!L$53 &lt; 0, 0, '将来負担比率（分子）の構造'!L$53), NA())</f>
        <v>15884</v>
      </c>
      <c r="M67" s="163" t="e">
        <f>NA()</f>
        <v>#N/A</v>
      </c>
      <c r="N67" s="163" t="e">
        <f>NA()</f>
        <v>#N/A</v>
      </c>
      <c r="O67" s="163">
        <f>IF(ISNUMBER('将来負担比率（分子）の構造'!M$53), IF('将来負担比率（分子）の構造'!M$53 &lt; 0, 0, '将来負担比率（分子）の構造'!M$53), NA())</f>
        <v>7713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17800</v>
      </c>
      <c r="C72" s="167">
        <f>基金残高に係る経年分析!G55</f>
        <v>18013</v>
      </c>
      <c r="D72" s="167">
        <f>基金残高に係る経年分析!H55</f>
        <v>18389</v>
      </c>
    </row>
    <row r="73" spans="1:16" x14ac:dyDescent="0.2">
      <c r="A73" s="166" t="s">
        <v>74</v>
      </c>
      <c r="B73" s="167">
        <f>基金残高に係る経年分析!F56</f>
        <v>7509</v>
      </c>
      <c r="C73" s="167">
        <f>基金残高に係る経年分析!G56</f>
        <v>7939</v>
      </c>
      <c r="D73" s="167">
        <f>基金残高に係る経年分析!H56</f>
        <v>8282</v>
      </c>
    </row>
    <row r="74" spans="1:16" x14ac:dyDescent="0.2">
      <c r="A74" s="166" t="s">
        <v>75</v>
      </c>
      <c r="B74" s="167">
        <f>基金残高に係る経年分析!F57</f>
        <v>15102</v>
      </c>
      <c r="C74" s="167">
        <f>基金残高に係る経年分析!G57</f>
        <v>15429</v>
      </c>
      <c r="D74" s="167">
        <f>基金残高に係る経年分析!H57</f>
        <v>15517</v>
      </c>
    </row>
  </sheetData>
  <sheetProtection algorithmName="SHA-512" hashValue="xp32uf9JW6zljWDoPWQ8YI7V49PZu2EEKJ/TPv4zDAezhFSM6AjrPG16jU9ciQn+hicdnkuHndV5XE27Xdb2Aw==" saltValue="HNlzUZtlehI6rFBAy48S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59715493</v>
      </c>
      <c r="S5" s="613"/>
      <c r="T5" s="613"/>
      <c r="U5" s="613"/>
      <c r="V5" s="613"/>
      <c r="W5" s="613"/>
      <c r="X5" s="613"/>
      <c r="Y5" s="614"/>
      <c r="Z5" s="615">
        <v>34.9</v>
      </c>
      <c r="AA5" s="615"/>
      <c r="AB5" s="615"/>
      <c r="AC5" s="615"/>
      <c r="AD5" s="616">
        <v>55818065</v>
      </c>
      <c r="AE5" s="616"/>
      <c r="AF5" s="616"/>
      <c r="AG5" s="616"/>
      <c r="AH5" s="616"/>
      <c r="AI5" s="616"/>
      <c r="AJ5" s="616"/>
      <c r="AK5" s="616"/>
      <c r="AL5" s="617">
        <v>58.9</v>
      </c>
      <c r="AM5" s="618"/>
      <c r="AN5" s="618"/>
      <c r="AO5" s="619"/>
      <c r="AP5" s="609" t="s">
        <v>216</v>
      </c>
      <c r="AQ5" s="610"/>
      <c r="AR5" s="610"/>
      <c r="AS5" s="610"/>
      <c r="AT5" s="610"/>
      <c r="AU5" s="610"/>
      <c r="AV5" s="610"/>
      <c r="AW5" s="610"/>
      <c r="AX5" s="610"/>
      <c r="AY5" s="610"/>
      <c r="AZ5" s="610"/>
      <c r="BA5" s="610"/>
      <c r="BB5" s="610"/>
      <c r="BC5" s="610"/>
      <c r="BD5" s="610"/>
      <c r="BE5" s="610"/>
      <c r="BF5" s="611"/>
      <c r="BG5" s="623">
        <v>53405124</v>
      </c>
      <c r="BH5" s="624"/>
      <c r="BI5" s="624"/>
      <c r="BJ5" s="624"/>
      <c r="BK5" s="624"/>
      <c r="BL5" s="624"/>
      <c r="BM5" s="624"/>
      <c r="BN5" s="625"/>
      <c r="BO5" s="626">
        <v>89.4</v>
      </c>
      <c r="BP5" s="626"/>
      <c r="BQ5" s="626"/>
      <c r="BR5" s="626"/>
      <c r="BS5" s="627">
        <v>1377853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1455549</v>
      </c>
      <c r="S6" s="624"/>
      <c r="T6" s="624"/>
      <c r="U6" s="624"/>
      <c r="V6" s="624"/>
      <c r="W6" s="624"/>
      <c r="X6" s="624"/>
      <c r="Y6" s="625"/>
      <c r="Z6" s="626">
        <v>0.9</v>
      </c>
      <c r="AA6" s="626"/>
      <c r="AB6" s="626"/>
      <c r="AC6" s="626"/>
      <c r="AD6" s="627">
        <v>1455549</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53405124</v>
      </c>
      <c r="BH6" s="624"/>
      <c r="BI6" s="624"/>
      <c r="BJ6" s="624"/>
      <c r="BK6" s="624"/>
      <c r="BL6" s="624"/>
      <c r="BM6" s="624"/>
      <c r="BN6" s="625"/>
      <c r="BO6" s="626">
        <v>89.4</v>
      </c>
      <c r="BP6" s="626"/>
      <c r="BQ6" s="626"/>
      <c r="BR6" s="626"/>
      <c r="BS6" s="627">
        <v>1377853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666347</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665108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23363</v>
      </c>
      <c r="S7" s="624"/>
      <c r="T7" s="624"/>
      <c r="U7" s="624"/>
      <c r="V7" s="624"/>
      <c r="W7" s="624"/>
      <c r="X7" s="624"/>
      <c r="Y7" s="625"/>
      <c r="Z7" s="626">
        <v>0</v>
      </c>
      <c r="AA7" s="626"/>
      <c r="AB7" s="626"/>
      <c r="AC7" s="626"/>
      <c r="AD7" s="627">
        <v>23363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26432760</v>
      </c>
      <c r="BH7" s="624"/>
      <c r="BI7" s="624"/>
      <c r="BJ7" s="624"/>
      <c r="BK7" s="624"/>
      <c r="BL7" s="624"/>
      <c r="BM7" s="624"/>
      <c r="BN7" s="625"/>
      <c r="BO7" s="626">
        <v>44.3</v>
      </c>
      <c r="BP7" s="626"/>
      <c r="BQ7" s="626"/>
      <c r="BR7" s="626"/>
      <c r="BS7" s="627">
        <v>1377853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16946419</v>
      </c>
      <c r="CS7" s="624"/>
      <c r="CT7" s="624"/>
      <c r="CU7" s="624"/>
      <c r="CV7" s="624"/>
      <c r="CW7" s="624"/>
      <c r="CX7" s="624"/>
      <c r="CY7" s="625"/>
      <c r="CZ7" s="626">
        <v>10.199999999999999</v>
      </c>
      <c r="DA7" s="626"/>
      <c r="DB7" s="626"/>
      <c r="DC7" s="626"/>
      <c r="DD7" s="632">
        <v>1202560</v>
      </c>
      <c r="DE7" s="624"/>
      <c r="DF7" s="624"/>
      <c r="DG7" s="624"/>
      <c r="DH7" s="624"/>
      <c r="DI7" s="624"/>
      <c r="DJ7" s="624"/>
      <c r="DK7" s="624"/>
      <c r="DL7" s="624"/>
      <c r="DM7" s="624"/>
      <c r="DN7" s="624"/>
      <c r="DO7" s="624"/>
      <c r="DP7" s="625"/>
      <c r="DQ7" s="632">
        <v>12939707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420025</v>
      </c>
      <c r="S8" s="624"/>
      <c r="T8" s="624"/>
      <c r="U8" s="624"/>
      <c r="V8" s="624"/>
      <c r="W8" s="624"/>
      <c r="X8" s="624"/>
      <c r="Y8" s="625"/>
      <c r="Z8" s="626">
        <v>0.2</v>
      </c>
      <c r="AA8" s="626"/>
      <c r="AB8" s="626"/>
      <c r="AC8" s="626"/>
      <c r="AD8" s="627">
        <v>420025</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587939</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63755066</v>
      </c>
      <c r="CS8" s="624"/>
      <c r="CT8" s="624"/>
      <c r="CU8" s="624"/>
      <c r="CV8" s="624"/>
      <c r="CW8" s="624"/>
      <c r="CX8" s="624"/>
      <c r="CY8" s="625"/>
      <c r="CZ8" s="626">
        <v>38.200000000000003</v>
      </c>
      <c r="DA8" s="626"/>
      <c r="DB8" s="626"/>
      <c r="DC8" s="626"/>
      <c r="DD8" s="632">
        <v>957126</v>
      </c>
      <c r="DE8" s="624"/>
      <c r="DF8" s="624"/>
      <c r="DG8" s="624"/>
      <c r="DH8" s="624"/>
      <c r="DI8" s="624"/>
      <c r="DJ8" s="624"/>
      <c r="DK8" s="624"/>
      <c r="DL8" s="624"/>
      <c r="DM8" s="624"/>
      <c r="DN8" s="624"/>
      <c r="DO8" s="624"/>
      <c r="DP8" s="625"/>
      <c r="DQ8" s="632">
        <v>32764602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559398</v>
      </c>
      <c r="S9" s="624"/>
      <c r="T9" s="624"/>
      <c r="U9" s="624"/>
      <c r="V9" s="624"/>
      <c r="W9" s="624"/>
      <c r="X9" s="624"/>
      <c r="Y9" s="625"/>
      <c r="Z9" s="626">
        <v>0.3</v>
      </c>
      <c r="AA9" s="626"/>
      <c r="AB9" s="626"/>
      <c r="AC9" s="626"/>
      <c r="AD9" s="627">
        <v>559398</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20016017</v>
      </c>
      <c r="BH9" s="624"/>
      <c r="BI9" s="624"/>
      <c r="BJ9" s="624"/>
      <c r="BK9" s="624"/>
      <c r="BL9" s="624"/>
      <c r="BM9" s="624"/>
      <c r="BN9" s="625"/>
      <c r="BO9" s="626">
        <v>33.5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11859445</v>
      </c>
      <c r="CS9" s="624"/>
      <c r="CT9" s="624"/>
      <c r="CU9" s="624"/>
      <c r="CV9" s="624"/>
      <c r="CW9" s="624"/>
      <c r="CX9" s="624"/>
      <c r="CY9" s="625"/>
      <c r="CZ9" s="626">
        <v>7.1</v>
      </c>
      <c r="DA9" s="626"/>
      <c r="DB9" s="626"/>
      <c r="DC9" s="626"/>
      <c r="DD9" s="632">
        <v>517003</v>
      </c>
      <c r="DE9" s="624"/>
      <c r="DF9" s="624"/>
      <c r="DG9" s="624"/>
      <c r="DH9" s="624"/>
      <c r="DI9" s="624"/>
      <c r="DJ9" s="624"/>
      <c r="DK9" s="624"/>
      <c r="DL9" s="624"/>
      <c r="DM9" s="624"/>
      <c r="DN9" s="624"/>
      <c r="DO9" s="624"/>
      <c r="DP9" s="625"/>
      <c r="DQ9" s="632">
        <v>9208058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1582661</v>
      </c>
      <c r="BH10" s="624"/>
      <c r="BI10" s="624"/>
      <c r="BJ10" s="624"/>
      <c r="BK10" s="624"/>
      <c r="BL10" s="624"/>
      <c r="BM10" s="624"/>
      <c r="BN10" s="625"/>
      <c r="BO10" s="626">
        <v>2.7</v>
      </c>
      <c r="BP10" s="626"/>
      <c r="BQ10" s="626"/>
      <c r="BR10" s="626"/>
      <c r="BS10" s="627">
        <v>263722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638318</v>
      </c>
      <c r="CS10" s="624"/>
      <c r="CT10" s="624"/>
      <c r="CU10" s="624"/>
      <c r="CV10" s="624"/>
      <c r="CW10" s="624"/>
      <c r="CX10" s="624"/>
      <c r="CY10" s="625"/>
      <c r="CZ10" s="626">
        <v>0.4</v>
      </c>
      <c r="DA10" s="626"/>
      <c r="DB10" s="626"/>
      <c r="DC10" s="626"/>
      <c r="DD10" s="632">
        <v>410289</v>
      </c>
      <c r="DE10" s="624"/>
      <c r="DF10" s="624"/>
      <c r="DG10" s="624"/>
      <c r="DH10" s="624"/>
      <c r="DI10" s="624"/>
      <c r="DJ10" s="624"/>
      <c r="DK10" s="624"/>
      <c r="DL10" s="624"/>
      <c r="DM10" s="624"/>
      <c r="DN10" s="624"/>
      <c r="DO10" s="624"/>
      <c r="DP10" s="625"/>
      <c r="DQ10" s="632">
        <v>217117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10107567</v>
      </c>
      <c r="S11" s="624"/>
      <c r="T11" s="624"/>
      <c r="U11" s="624"/>
      <c r="V11" s="624"/>
      <c r="W11" s="624"/>
      <c r="X11" s="624"/>
      <c r="Y11" s="625"/>
      <c r="Z11" s="628">
        <v>5.9</v>
      </c>
      <c r="AA11" s="629"/>
      <c r="AB11" s="629"/>
      <c r="AC11" s="635"/>
      <c r="AD11" s="632">
        <v>10107567</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4246143</v>
      </c>
      <c r="BH11" s="624"/>
      <c r="BI11" s="624"/>
      <c r="BJ11" s="624"/>
      <c r="BK11" s="624"/>
      <c r="BL11" s="624"/>
      <c r="BM11" s="624"/>
      <c r="BN11" s="625"/>
      <c r="BO11" s="626">
        <v>7.1</v>
      </c>
      <c r="BP11" s="626"/>
      <c r="BQ11" s="626"/>
      <c r="BR11" s="626"/>
      <c r="BS11" s="627">
        <v>1114131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2377117</v>
      </c>
      <c r="CS11" s="624"/>
      <c r="CT11" s="624"/>
      <c r="CU11" s="624"/>
      <c r="CV11" s="624"/>
      <c r="CW11" s="624"/>
      <c r="CX11" s="624"/>
      <c r="CY11" s="625"/>
      <c r="CZ11" s="626">
        <v>1.4</v>
      </c>
      <c r="DA11" s="626"/>
      <c r="DB11" s="626"/>
      <c r="DC11" s="626"/>
      <c r="DD11" s="632">
        <v>861281</v>
      </c>
      <c r="DE11" s="624"/>
      <c r="DF11" s="624"/>
      <c r="DG11" s="624"/>
      <c r="DH11" s="624"/>
      <c r="DI11" s="624"/>
      <c r="DJ11" s="624"/>
      <c r="DK11" s="624"/>
      <c r="DL11" s="624"/>
      <c r="DM11" s="624"/>
      <c r="DN11" s="624"/>
      <c r="DO11" s="624"/>
      <c r="DP11" s="625"/>
      <c r="DQ11" s="632">
        <v>1464926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46401</v>
      </c>
      <c r="S12" s="624"/>
      <c r="T12" s="624"/>
      <c r="U12" s="624"/>
      <c r="V12" s="624"/>
      <c r="W12" s="624"/>
      <c r="X12" s="624"/>
      <c r="Y12" s="625"/>
      <c r="Z12" s="626">
        <v>0</v>
      </c>
      <c r="AA12" s="626"/>
      <c r="AB12" s="626"/>
      <c r="AC12" s="626"/>
      <c r="AD12" s="627">
        <v>46401</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23182611</v>
      </c>
      <c r="BH12" s="624"/>
      <c r="BI12" s="624"/>
      <c r="BJ12" s="624"/>
      <c r="BK12" s="624"/>
      <c r="BL12" s="624"/>
      <c r="BM12" s="624"/>
      <c r="BN12" s="625"/>
      <c r="BO12" s="626">
        <v>38.799999999999997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8861615</v>
      </c>
      <c r="CS12" s="624"/>
      <c r="CT12" s="624"/>
      <c r="CU12" s="624"/>
      <c r="CV12" s="624"/>
      <c r="CW12" s="624"/>
      <c r="CX12" s="624"/>
      <c r="CY12" s="625"/>
      <c r="CZ12" s="626">
        <v>5.3</v>
      </c>
      <c r="DA12" s="626"/>
      <c r="DB12" s="626"/>
      <c r="DC12" s="626"/>
      <c r="DD12" s="632">
        <v>697197</v>
      </c>
      <c r="DE12" s="624"/>
      <c r="DF12" s="624"/>
      <c r="DG12" s="624"/>
      <c r="DH12" s="624"/>
      <c r="DI12" s="624"/>
      <c r="DJ12" s="624"/>
      <c r="DK12" s="624"/>
      <c r="DL12" s="624"/>
      <c r="DM12" s="624"/>
      <c r="DN12" s="624"/>
      <c r="DO12" s="624"/>
      <c r="DP12" s="625"/>
      <c r="DQ12" s="632">
        <v>2724137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6891</v>
      </c>
      <c r="S13" s="624"/>
      <c r="T13" s="624"/>
      <c r="U13" s="624"/>
      <c r="V13" s="624"/>
      <c r="W13" s="624"/>
      <c r="X13" s="624"/>
      <c r="Y13" s="625"/>
      <c r="Z13" s="626">
        <v>0</v>
      </c>
      <c r="AA13" s="626"/>
      <c r="AB13" s="626"/>
      <c r="AC13" s="626"/>
      <c r="AD13" s="627">
        <v>6891</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22929904</v>
      </c>
      <c r="BH13" s="624"/>
      <c r="BI13" s="624"/>
      <c r="BJ13" s="624"/>
      <c r="BK13" s="624"/>
      <c r="BL13" s="624"/>
      <c r="BM13" s="624"/>
      <c r="BN13" s="625"/>
      <c r="BO13" s="626">
        <v>38.4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18066031</v>
      </c>
      <c r="CS13" s="624"/>
      <c r="CT13" s="624"/>
      <c r="CU13" s="624"/>
      <c r="CV13" s="624"/>
      <c r="CW13" s="624"/>
      <c r="CX13" s="624"/>
      <c r="CY13" s="625"/>
      <c r="CZ13" s="626">
        <v>10.8</v>
      </c>
      <c r="DA13" s="626"/>
      <c r="DB13" s="626"/>
      <c r="DC13" s="626"/>
      <c r="DD13" s="632">
        <v>6939329</v>
      </c>
      <c r="DE13" s="624"/>
      <c r="DF13" s="624"/>
      <c r="DG13" s="624"/>
      <c r="DH13" s="624"/>
      <c r="DI13" s="624"/>
      <c r="DJ13" s="624"/>
      <c r="DK13" s="624"/>
      <c r="DL13" s="624"/>
      <c r="DM13" s="624"/>
      <c r="DN13" s="624"/>
      <c r="DO13" s="624"/>
      <c r="DP13" s="625"/>
      <c r="DQ13" s="632">
        <v>11945787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1399769</v>
      </c>
      <c r="BH14" s="624"/>
      <c r="BI14" s="624"/>
      <c r="BJ14" s="624"/>
      <c r="BK14" s="624"/>
      <c r="BL14" s="624"/>
      <c r="BM14" s="624"/>
      <c r="BN14" s="625"/>
      <c r="BO14" s="626">
        <v>2.2999999999999998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5700485</v>
      </c>
      <c r="CS14" s="624"/>
      <c r="CT14" s="624"/>
      <c r="CU14" s="624"/>
      <c r="CV14" s="624"/>
      <c r="CW14" s="624"/>
      <c r="CX14" s="624"/>
      <c r="CY14" s="625"/>
      <c r="CZ14" s="626">
        <v>3.4</v>
      </c>
      <c r="DA14" s="626"/>
      <c r="DB14" s="626"/>
      <c r="DC14" s="626"/>
      <c r="DD14" s="632">
        <v>471503</v>
      </c>
      <c r="DE14" s="624"/>
      <c r="DF14" s="624"/>
      <c r="DG14" s="624"/>
      <c r="DH14" s="624"/>
      <c r="DI14" s="624"/>
      <c r="DJ14" s="624"/>
      <c r="DK14" s="624"/>
      <c r="DL14" s="624"/>
      <c r="DM14" s="624"/>
      <c r="DN14" s="624"/>
      <c r="DO14" s="624"/>
      <c r="DP14" s="625"/>
      <c r="DQ14" s="632">
        <v>4353536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140956</v>
      </c>
      <c r="S15" s="624"/>
      <c r="T15" s="624"/>
      <c r="U15" s="624"/>
      <c r="V15" s="624"/>
      <c r="W15" s="624"/>
      <c r="X15" s="624"/>
      <c r="Y15" s="625"/>
      <c r="Z15" s="626">
        <v>0.1</v>
      </c>
      <c r="AA15" s="626"/>
      <c r="AB15" s="626"/>
      <c r="AC15" s="626"/>
      <c r="AD15" s="627">
        <v>140956</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2389984</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20932711</v>
      </c>
      <c r="CS15" s="624"/>
      <c r="CT15" s="624"/>
      <c r="CU15" s="624"/>
      <c r="CV15" s="624"/>
      <c r="CW15" s="624"/>
      <c r="CX15" s="624"/>
      <c r="CY15" s="625"/>
      <c r="CZ15" s="626">
        <v>12.6</v>
      </c>
      <c r="DA15" s="626"/>
      <c r="DB15" s="626"/>
      <c r="DC15" s="626"/>
      <c r="DD15" s="632">
        <v>7759239</v>
      </c>
      <c r="DE15" s="624"/>
      <c r="DF15" s="624"/>
      <c r="DG15" s="624"/>
      <c r="DH15" s="624"/>
      <c r="DI15" s="624"/>
      <c r="DJ15" s="624"/>
      <c r="DK15" s="624"/>
      <c r="DL15" s="624"/>
      <c r="DM15" s="624"/>
      <c r="DN15" s="624"/>
      <c r="DO15" s="624"/>
      <c r="DP15" s="625"/>
      <c r="DQ15" s="632">
        <v>14690677</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1043126</v>
      </c>
      <c r="S16" s="624"/>
      <c r="T16" s="624"/>
      <c r="U16" s="624"/>
      <c r="V16" s="624"/>
      <c r="W16" s="624"/>
      <c r="X16" s="624"/>
      <c r="Y16" s="625"/>
      <c r="Z16" s="626">
        <v>0.6</v>
      </c>
      <c r="AA16" s="626"/>
      <c r="AB16" s="626"/>
      <c r="AC16" s="626"/>
      <c r="AD16" s="627">
        <v>1043126</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933630</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471754</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2045468</v>
      </c>
      <c r="S17" s="624"/>
      <c r="T17" s="624"/>
      <c r="U17" s="624"/>
      <c r="V17" s="624"/>
      <c r="W17" s="624"/>
      <c r="X17" s="624"/>
      <c r="Y17" s="625"/>
      <c r="Z17" s="626">
        <v>1.2</v>
      </c>
      <c r="AA17" s="626"/>
      <c r="AB17" s="626"/>
      <c r="AC17" s="626"/>
      <c r="AD17" s="627">
        <v>2045468</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15981725</v>
      </c>
      <c r="CS17" s="624"/>
      <c r="CT17" s="624"/>
      <c r="CU17" s="624"/>
      <c r="CV17" s="624"/>
      <c r="CW17" s="624"/>
      <c r="CX17" s="624"/>
      <c r="CY17" s="625"/>
      <c r="CZ17" s="626">
        <v>9.6</v>
      </c>
      <c r="DA17" s="626"/>
      <c r="DB17" s="626"/>
      <c r="DC17" s="626"/>
      <c r="DD17" s="632" t="s">
        <v>122</v>
      </c>
      <c r="DE17" s="624"/>
      <c r="DF17" s="624"/>
      <c r="DG17" s="624"/>
      <c r="DH17" s="624"/>
      <c r="DI17" s="624"/>
      <c r="DJ17" s="624"/>
      <c r="DK17" s="624"/>
      <c r="DL17" s="624"/>
      <c r="DM17" s="624"/>
      <c r="DN17" s="624"/>
      <c r="DO17" s="624"/>
      <c r="DP17" s="625"/>
      <c r="DQ17" s="632">
        <v>15970155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337154</v>
      </c>
      <c r="S18" s="624"/>
      <c r="T18" s="624"/>
      <c r="U18" s="624"/>
      <c r="V18" s="624"/>
      <c r="W18" s="624"/>
      <c r="X18" s="624"/>
      <c r="Y18" s="625"/>
      <c r="Z18" s="626">
        <v>0.2</v>
      </c>
      <c r="AA18" s="626"/>
      <c r="AB18" s="626"/>
      <c r="AC18" s="626"/>
      <c r="AD18" s="627">
        <v>337154</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1666261</v>
      </c>
      <c r="S19" s="624"/>
      <c r="T19" s="624"/>
      <c r="U19" s="624"/>
      <c r="V19" s="624"/>
      <c r="W19" s="624"/>
      <c r="X19" s="624"/>
      <c r="Y19" s="625"/>
      <c r="Z19" s="626">
        <v>1</v>
      </c>
      <c r="AA19" s="626"/>
      <c r="AB19" s="626"/>
      <c r="AC19" s="626"/>
      <c r="AD19" s="627">
        <v>1666261</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6310369</v>
      </c>
      <c r="BH19" s="624"/>
      <c r="BI19" s="624"/>
      <c r="BJ19" s="624"/>
      <c r="BK19" s="624"/>
      <c r="BL19" s="624"/>
      <c r="BM19" s="624"/>
      <c r="BN19" s="625"/>
      <c r="BO19" s="626">
        <v>10.6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42053</v>
      </c>
      <c r="S20" s="624"/>
      <c r="T20" s="624"/>
      <c r="U20" s="624"/>
      <c r="V20" s="624"/>
      <c r="W20" s="624"/>
      <c r="X20" s="624"/>
      <c r="Y20" s="625"/>
      <c r="Z20" s="626">
        <v>0</v>
      </c>
      <c r="AA20" s="626"/>
      <c r="AB20" s="626"/>
      <c r="AC20" s="626"/>
      <c r="AD20" s="627">
        <v>42053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6310369</v>
      </c>
      <c r="BH20" s="624"/>
      <c r="BI20" s="624"/>
      <c r="BJ20" s="624"/>
      <c r="BK20" s="624"/>
      <c r="BL20" s="624"/>
      <c r="BM20" s="624"/>
      <c r="BN20" s="625"/>
      <c r="BO20" s="626">
        <v>10.6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166718909</v>
      </c>
      <c r="CS20" s="624"/>
      <c r="CT20" s="624"/>
      <c r="CU20" s="624"/>
      <c r="CV20" s="624"/>
      <c r="CW20" s="624"/>
      <c r="CX20" s="624"/>
      <c r="CY20" s="625"/>
      <c r="CZ20" s="626">
        <v>100</v>
      </c>
      <c r="DA20" s="626"/>
      <c r="DB20" s="626"/>
      <c r="DC20" s="626"/>
      <c r="DD20" s="632">
        <v>19815527</v>
      </c>
      <c r="DE20" s="624"/>
      <c r="DF20" s="624"/>
      <c r="DG20" s="624"/>
      <c r="DH20" s="624"/>
      <c r="DI20" s="624"/>
      <c r="DJ20" s="624"/>
      <c r="DK20" s="624"/>
      <c r="DL20" s="624"/>
      <c r="DM20" s="624"/>
      <c r="DN20" s="624"/>
      <c r="DO20" s="624"/>
      <c r="DP20" s="625"/>
      <c r="DQ20" s="632">
        <v>107415564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25058723</v>
      </c>
      <c r="S21" s="624"/>
      <c r="T21" s="624"/>
      <c r="U21" s="624"/>
      <c r="V21" s="624"/>
      <c r="W21" s="624"/>
      <c r="X21" s="624"/>
      <c r="Y21" s="625"/>
      <c r="Z21" s="626">
        <v>14.7</v>
      </c>
      <c r="AA21" s="626"/>
      <c r="AB21" s="626"/>
      <c r="AC21" s="626"/>
      <c r="AD21" s="627">
        <v>22496440</v>
      </c>
      <c r="AE21" s="627"/>
      <c r="AF21" s="627"/>
      <c r="AG21" s="627"/>
      <c r="AH21" s="627"/>
      <c r="AI21" s="627"/>
      <c r="AJ21" s="627"/>
      <c r="AK21" s="627"/>
      <c r="AL21" s="628">
        <v>23.8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50906</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22496440</v>
      </c>
      <c r="S22" s="624"/>
      <c r="T22" s="624"/>
      <c r="U22" s="624"/>
      <c r="V22" s="624"/>
      <c r="W22" s="624"/>
      <c r="X22" s="624"/>
      <c r="Y22" s="625"/>
      <c r="Z22" s="626">
        <v>13.2</v>
      </c>
      <c r="AA22" s="626"/>
      <c r="AB22" s="626"/>
      <c r="AC22" s="626"/>
      <c r="AD22" s="627">
        <v>22496440</v>
      </c>
      <c r="AE22" s="627"/>
      <c r="AF22" s="627"/>
      <c r="AG22" s="627"/>
      <c r="AH22" s="627"/>
      <c r="AI22" s="627"/>
      <c r="AJ22" s="627"/>
      <c r="AK22" s="627"/>
      <c r="AL22" s="628">
        <v>23.8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2362035</v>
      </c>
      <c r="BH22" s="624"/>
      <c r="BI22" s="624"/>
      <c r="BJ22" s="624"/>
      <c r="BK22" s="624"/>
      <c r="BL22" s="624"/>
      <c r="BM22" s="624"/>
      <c r="BN22" s="625"/>
      <c r="BO22" s="626">
        <v>4</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2561953</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3897428</v>
      </c>
      <c r="BH23" s="624"/>
      <c r="BI23" s="624"/>
      <c r="BJ23" s="624"/>
      <c r="BK23" s="624"/>
      <c r="BL23" s="624"/>
      <c r="BM23" s="624"/>
      <c r="BN23" s="625"/>
      <c r="BO23" s="626">
        <v>6.5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330</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79120670</v>
      </c>
      <c r="CS24" s="613"/>
      <c r="CT24" s="613"/>
      <c r="CU24" s="613"/>
      <c r="CV24" s="613"/>
      <c r="CW24" s="613"/>
      <c r="CX24" s="613"/>
      <c r="CY24" s="614"/>
      <c r="CZ24" s="617">
        <v>47.5</v>
      </c>
      <c r="DA24" s="618"/>
      <c r="DB24" s="618"/>
      <c r="DC24" s="634"/>
      <c r="DD24" s="655">
        <v>53838613</v>
      </c>
      <c r="DE24" s="613"/>
      <c r="DF24" s="613"/>
      <c r="DG24" s="613"/>
      <c r="DH24" s="613"/>
      <c r="DI24" s="613"/>
      <c r="DJ24" s="613"/>
      <c r="DK24" s="614"/>
      <c r="DL24" s="655">
        <v>50302136</v>
      </c>
      <c r="DM24" s="613"/>
      <c r="DN24" s="613"/>
      <c r="DO24" s="613"/>
      <c r="DP24" s="613"/>
      <c r="DQ24" s="613"/>
      <c r="DR24" s="613"/>
      <c r="DS24" s="613"/>
      <c r="DT24" s="613"/>
      <c r="DU24" s="613"/>
      <c r="DV24" s="614"/>
      <c r="DW24" s="617">
        <v>52.5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100622960</v>
      </c>
      <c r="S25" s="624"/>
      <c r="T25" s="624"/>
      <c r="U25" s="624"/>
      <c r="V25" s="624"/>
      <c r="W25" s="624"/>
      <c r="X25" s="624"/>
      <c r="Y25" s="625"/>
      <c r="Z25" s="626">
        <v>58.9</v>
      </c>
      <c r="AA25" s="626"/>
      <c r="AB25" s="626"/>
      <c r="AC25" s="626"/>
      <c r="AD25" s="627">
        <v>94163249</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27378255</v>
      </c>
      <c r="CS25" s="644"/>
      <c r="CT25" s="644"/>
      <c r="CU25" s="644"/>
      <c r="CV25" s="644"/>
      <c r="CW25" s="644"/>
      <c r="CX25" s="644"/>
      <c r="CY25" s="645"/>
      <c r="CZ25" s="628">
        <v>16.399999999999999</v>
      </c>
      <c r="DA25" s="656"/>
      <c r="DB25" s="656"/>
      <c r="DC25" s="658"/>
      <c r="DD25" s="632">
        <v>24768430</v>
      </c>
      <c r="DE25" s="644"/>
      <c r="DF25" s="644"/>
      <c r="DG25" s="644"/>
      <c r="DH25" s="644"/>
      <c r="DI25" s="644"/>
      <c r="DJ25" s="644"/>
      <c r="DK25" s="645"/>
      <c r="DL25" s="632">
        <v>24381637</v>
      </c>
      <c r="DM25" s="644"/>
      <c r="DN25" s="644"/>
      <c r="DO25" s="644"/>
      <c r="DP25" s="644"/>
      <c r="DQ25" s="644"/>
      <c r="DR25" s="644"/>
      <c r="DS25" s="644"/>
      <c r="DT25" s="644"/>
      <c r="DU25" s="644"/>
      <c r="DV25" s="645"/>
      <c r="DW25" s="628">
        <v>25.5</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52209</v>
      </c>
      <c r="S26" s="624"/>
      <c r="T26" s="624"/>
      <c r="U26" s="624"/>
      <c r="V26" s="624"/>
      <c r="W26" s="624"/>
      <c r="X26" s="624"/>
      <c r="Y26" s="625"/>
      <c r="Z26" s="626">
        <v>0</v>
      </c>
      <c r="AA26" s="626"/>
      <c r="AB26" s="626"/>
      <c r="AC26" s="626"/>
      <c r="AD26" s="627">
        <v>52209</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18070652</v>
      </c>
      <c r="CS26" s="624"/>
      <c r="CT26" s="624"/>
      <c r="CU26" s="624"/>
      <c r="CV26" s="624"/>
      <c r="CW26" s="624"/>
      <c r="CX26" s="624"/>
      <c r="CY26" s="625"/>
      <c r="CZ26" s="628">
        <v>10.8</v>
      </c>
      <c r="DA26" s="656"/>
      <c r="DB26" s="656"/>
      <c r="DC26" s="658"/>
      <c r="DD26" s="632">
        <v>16100020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1193063</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59715493</v>
      </c>
      <c r="BH27" s="624"/>
      <c r="BI27" s="624"/>
      <c r="BJ27" s="624"/>
      <c r="BK27" s="624"/>
      <c r="BL27" s="624"/>
      <c r="BM27" s="624"/>
      <c r="BN27" s="625"/>
      <c r="BO27" s="626">
        <v>100</v>
      </c>
      <c r="BP27" s="626"/>
      <c r="BQ27" s="626"/>
      <c r="BR27" s="626"/>
      <c r="BS27" s="627">
        <v>1377853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35760747</v>
      </c>
      <c r="CS27" s="644"/>
      <c r="CT27" s="644"/>
      <c r="CU27" s="644"/>
      <c r="CV27" s="644"/>
      <c r="CW27" s="644"/>
      <c r="CX27" s="644"/>
      <c r="CY27" s="645"/>
      <c r="CZ27" s="628">
        <v>21.4</v>
      </c>
      <c r="DA27" s="656"/>
      <c r="DB27" s="656"/>
      <c r="DC27" s="658"/>
      <c r="DD27" s="632">
        <v>13100085</v>
      </c>
      <c r="DE27" s="644"/>
      <c r="DF27" s="644"/>
      <c r="DG27" s="644"/>
      <c r="DH27" s="644"/>
      <c r="DI27" s="644"/>
      <c r="DJ27" s="644"/>
      <c r="DK27" s="645"/>
      <c r="DL27" s="632">
        <v>9960765</v>
      </c>
      <c r="DM27" s="644"/>
      <c r="DN27" s="644"/>
      <c r="DO27" s="644"/>
      <c r="DP27" s="644"/>
      <c r="DQ27" s="644"/>
      <c r="DR27" s="644"/>
      <c r="DS27" s="644"/>
      <c r="DT27" s="644"/>
      <c r="DU27" s="644"/>
      <c r="DV27" s="645"/>
      <c r="DW27" s="628">
        <v>10.4</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1310302</v>
      </c>
      <c r="S28" s="624"/>
      <c r="T28" s="624"/>
      <c r="U28" s="624"/>
      <c r="V28" s="624"/>
      <c r="W28" s="624"/>
      <c r="X28" s="624"/>
      <c r="Y28" s="625"/>
      <c r="Z28" s="626">
        <v>0.8</v>
      </c>
      <c r="AA28" s="626"/>
      <c r="AB28" s="626"/>
      <c r="AC28" s="626"/>
      <c r="AD28" s="627">
        <v>222977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15981668</v>
      </c>
      <c r="CS28" s="624"/>
      <c r="CT28" s="624"/>
      <c r="CU28" s="624"/>
      <c r="CV28" s="624"/>
      <c r="CW28" s="624"/>
      <c r="CX28" s="624"/>
      <c r="CY28" s="625"/>
      <c r="CZ28" s="628">
        <v>9.6</v>
      </c>
      <c r="DA28" s="656"/>
      <c r="DB28" s="656"/>
      <c r="DC28" s="658"/>
      <c r="DD28" s="632">
        <v>15970098</v>
      </c>
      <c r="DE28" s="624"/>
      <c r="DF28" s="624"/>
      <c r="DG28" s="624"/>
      <c r="DH28" s="624"/>
      <c r="DI28" s="624"/>
      <c r="DJ28" s="624"/>
      <c r="DK28" s="625"/>
      <c r="DL28" s="632">
        <v>15959734</v>
      </c>
      <c r="DM28" s="624"/>
      <c r="DN28" s="624"/>
      <c r="DO28" s="624"/>
      <c r="DP28" s="624"/>
      <c r="DQ28" s="624"/>
      <c r="DR28" s="624"/>
      <c r="DS28" s="624"/>
      <c r="DT28" s="624"/>
      <c r="DU28" s="624"/>
      <c r="DV28" s="625"/>
      <c r="DW28" s="628">
        <v>16.7</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785958</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15977741</v>
      </c>
      <c r="CS29" s="644"/>
      <c r="CT29" s="644"/>
      <c r="CU29" s="644"/>
      <c r="CV29" s="644"/>
      <c r="CW29" s="644"/>
      <c r="CX29" s="644"/>
      <c r="CY29" s="645"/>
      <c r="CZ29" s="628">
        <v>9.6</v>
      </c>
      <c r="DA29" s="656"/>
      <c r="DB29" s="656"/>
      <c r="DC29" s="658"/>
      <c r="DD29" s="632">
        <v>15966171</v>
      </c>
      <c r="DE29" s="644"/>
      <c r="DF29" s="644"/>
      <c r="DG29" s="644"/>
      <c r="DH29" s="644"/>
      <c r="DI29" s="644"/>
      <c r="DJ29" s="644"/>
      <c r="DK29" s="645"/>
      <c r="DL29" s="632">
        <v>15955807</v>
      </c>
      <c r="DM29" s="644"/>
      <c r="DN29" s="644"/>
      <c r="DO29" s="644"/>
      <c r="DP29" s="644"/>
      <c r="DQ29" s="644"/>
      <c r="DR29" s="644"/>
      <c r="DS29" s="644"/>
      <c r="DT29" s="644"/>
      <c r="DU29" s="644"/>
      <c r="DV29" s="645"/>
      <c r="DW29" s="628">
        <v>16.7</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28149614</v>
      </c>
      <c r="S30" s="624"/>
      <c r="T30" s="624"/>
      <c r="U30" s="624"/>
      <c r="V30" s="624"/>
      <c r="W30" s="624"/>
      <c r="X30" s="624"/>
      <c r="Y30" s="625"/>
      <c r="Z30" s="626">
        <v>16.5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15571829</v>
      </c>
      <c r="CS30" s="624"/>
      <c r="CT30" s="624"/>
      <c r="CU30" s="624"/>
      <c r="CV30" s="624"/>
      <c r="CW30" s="624"/>
      <c r="CX30" s="624"/>
      <c r="CY30" s="625"/>
      <c r="CZ30" s="628">
        <v>9.3000000000000007</v>
      </c>
      <c r="DA30" s="656"/>
      <c r="DB30" s="656"/>
      <c r="DC30" s="658"/>
      <c r="DD30" s="632">
        <v>15560259</v>
      </c>
      <c r="DE30" s="624"/>
      <c r="DF30" s="624"/>
      <c r="DG30" s="624"/>
      <c r="DH30" s="624"/>
      <c r="DI30" s="624"/>
      <c r="DJ30" s="624"/>
      <c r="DK30" s="625"/>
      <c r="DL30" s="632">
        <v>15549895</v>
      </c>
      <c r="DM30" s="624"/>
      <c r="DN30" s="624"/>
      <c r="DO30" s="624"/>
      <c r="DP30" s="624"/>
      <c r="DQ30" s="624"/>
      <c r="DR30" s="624"/>
      <c r="DS30" s="624"/>
      <c r="DT30" s="624"/>
      <c r="DU30" s="624"/>
      <c r="DV30" s="625"/>
      <c r="DW30" s="628">
        <v>16.2</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99.2</v>
      </c>
      <c r="BN31" s="667"/>
      <c r="BO31" s="667"/>
      <c r="BP31" s="667"/>
      <c r="BQ31" s="668"/>
      <c r="BR31" s="670">
        <v>99.7</v>
      </c>
      <c r="BS31" s="667"/>
      <c r="BT31" s="667"/>
      <c r="BU31" s="667"/>
      <c r="BV31" s="667"/>
      <c r="BW31" s="667"/>
      <c r="BX31" s="618">
        <v>99.2</v>
      </c>
      <c r="BY31" s="667"/>
      <c r="BZ31" s="667"/>
      <c r="CA31" s="667"/>
      <c r="CB31" s="668"/>
      <c r="CD31" s="663"/>
      <c r="CE31" s="664"/>
      <c r="CF31" s="620" t="s">
        <v>300</v>
      </c>
      <c r="CG31" s="621"/>
      <c r="CH31" s="621"/>
      <c r="CI31" s="621"/>
      <c r="CJ31" s="621"/>
      <c r="CK31" s="621"/>
      <c r="CL31" s="621"/>
      <c r="CM31" s="621"/>
      <c r="CN31" s="621"/>
      <c r="CO31" s="621"/>
      <c r="CP31" s="621"/>
      <c r="CQ31" s="622"/>
      <c r="CR31" s="623">
        <v>405912</v>
      </c>
      <c r="CS31" s="644"/>
      <c r="CT31" s="644"/>
      <c r="CU31" s="644"/>
      <c r="CV31" s="644"/>
      <c r="CW31" s="644"/>
      <c r="CX31" s="644"/>
      <c r="CY31" s="645"/>
      <c r="CZ31" s="628">
        <v>0.2</v>
      </c>
      <c r="DA31" s="656"/>
      <c r="DB31" s="656"/>
      <c r="DC31" s="658"/>
      <c r="DD31" s="632">
        <v>405912</v>
      </c>
      <c r="DE31" s="644"/>
      <c r="DF31" s="644"/>
      <c r="DG31" s="644"/>
      <c r="DH31" s="644"/>
      <c r="DI31" s="644"/>
      <c r="DJ31" s="644"/>
      <c r="DK31" s="645"/>
      <c r="DL31" s="632">
        <v>405912</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10708593</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99.6</v>
      </c>
      <c r="BH32" s="644"/>
      <c r="BI32" s="644"/>
      <c r="BJ32" s="644"/>
      <c r="BK32" s="644"/>
      <c r="BL32" s="644"/>
      <c r="BM32" s="629">
        <v>99.2</v>
      </c>
      <c r="BN32" s="644"/>
      <c r="BO32" s="644"/>
      <c r="BP32" s="644"/>
      <c r="BQ32" s="669"/>
      <c r="BR32" s="680">
        <v>99.6</v>
      </c>
      <c r="BS32" s="644"/>
      <c r="BT32" s="644"/>
      <c r="BU32" s="644"/>
      <c r="BV32" s="644"/>
      <c r="BW32" s="644"/>
      <c r="BX32" s="629">
        <v>99.2</v>
      </c>
      <c r="BY32" s="644"/>
      <c r="BZ32" s="644"/>
      <c r="CA32" s="644"/>
      <c r="CB32" s="669"/>
      <c r="CD32" s="665"/>
      <c r="CE32" s="666"/>
      <c r="CF32" s="620" t="s">
        <v>304</v>
      </c>
      <c r="CG32" s="621"/>
      <c r="CH32" s="621"/>
      <c r="CI32" s="621"/>
      <c r="CJ32" s="621"/>
      <c r="CK32" s="621"/>
      <c r="CL32" s="621"/>
      <c r="CM32" s="621"/>
      <c r="CN32" s="621"/>
      <c r="CO32" s="621"/>
      <c r="CP32" s="621"/>
      <c r="CQ32" s="622"/>
      <c r="CR32" s="623">
        <v>3927</v>
      </c>
      <c r="CS32" s="624"/>
      <c r="CT32" s="624"/>
      <c r="CU32" s="624"/>
      <c r="CV32" s="624"/>
      <c r="CW32" s="624"/>
      <c r="CX32" s="624"/>
      <c r="CY32" s="625"/>
      <c r="CZ32" s="628">
        <v>0</v>
      </c>
      <c r="DA32" s="656"/>
      <c r="DB32" s="656"/>
      <c r="DC32" s="658"/>
      <c r="DD32" s="632">
        <v>3927</v>
      </c>
      <c r="DE32" s="624"/>
      <c r="DF32" s="624"/>
      <c r="DG32" s="624"/>
      <c r="DH32" s="624"/>
      <c r="DI32" s="624"/>
      <c r="DJ32" s="624"/>
      <c r="DK32" s="625"/>
      <c r="DL32" s="632">
        <v>3927</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577653</v>
      </c>
      <c r="S33" s="624"/>
      <c r="T33" s="624"/>
      <c r="U33" s="624"/>
      <c r="V33" s="624"/>
      <c r="W33" s="624"/>
      <c r="X33" s="624"/>
      <c r="Y33" s="625"/>
      <c r="Z33" s="626">
        <v>0.3</v>
      </c>
      <c r="AA33" s="626"/>
      <c r="AB33" s="626"/>
      <c r="AC33" s="626"/>
      <c r="AD33" s="627">
        <v>203859</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99.7</v>
      </c>
      <c r="BH33" s="682"/>
      <c r="BI33" s="682"/>
      <c r="BJ33" s="682"/>
      <c r="BK33" s="682"/>
      <c r="BL33" s="682"/>
      <c r="BM33" s="683">
        <v>99.2</v>
      </c>
      <c r="BN33" s="682"/>
      <c r="BO33" s="682"/>
      <c r="BP33" s="682"/>
      <c r="BQ33" s="684"/>
      <c r="BR33" s="681">
        <v>99.6</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66849082</v>
      </c>
      <c r="CS33" s="644"/>
      <c r="CT33" s="644"/>
      <c r="CU33" s="644"/>
      <c r="CV33" s="644"/>
      <c r="CW33" s="644"/>
      <c r="CX33" s="644"/>
      <c r="CY33" s="645"/>
      <c r="CZ33" s="628">
        <v>40.1</v>
      </c>
      <c r="DA33" s="656"/>
      <c r="DB33" s="656"/>
      <c r="DC33" s="658"/>
      <c r="DD33" s="632">
        <v>47062702</v>
      </c>
      <c r="DE33" s="644"/>
      <c r="DF33" s="644"/>
      <c r="DG33" s="644"/>
      <c r="DH33" s="644"/>
      <c r="DI33" s="644"/>
      <c r="DJ33" s="644"/>
      <c r="DK33" s="645"/>
      <c r="DL33" s="632">
        <v>39958748</v>
      </c>
      <c r="DM33" s="644"/>
      <c r="DN33" s="644"/>
      <c r="DO33" s="644"/>
      <c r="DP33" s="644"/>
      <c r="DQ33" s="644"/>
      <c r="DR33" s="644"/>
      <c r="DS33" s="644"/>
      <c r="DT33" s="644"/>
      <c r="DU33" s="644"/>
      <c r="DV33" s="645"/>
      <c r="DW33" s="628">
        <v>41.7</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1249624</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23870290</v>
      </c>
      <c r="CS34" s="624"/>
      <c r="CT34" s="624"/>
      <c r="CU34" s="624"/>
      <c r="CV34" s="624"/>
      <c r="CW34" s="624"/>
      <c r="CX34" s="624"/>
      <c r="CY34" s="625"/>
      <c r="CZ34" s="628">
        <v>14.3</v>
      </c>
      <c r="DA34" s="656"/>
      <c r="DB34" s="656"/>
      <c r="DC34" s="658"/>
      <c r="DD34" s="632">
        <v>18301639</v>
      </c>
      <c r="DE34" s="624"/>
      <c r="DF34" s="624"/>
      <c r="DG34" s="624"/>
      <c r="DH34" s="624"/>
      <c r="DI34" s="624"/>
      <c r="DJ34" s="624"/>
      <c r="DK34" s="625"/>
      <c r="DL34" s="632">
        <v>17756843</v>
      </c>
      <c r="DM34" s="624"/>
      <c r="DN34" s="624"/>
      <c r="DO34" s="624"/>
      <c r="DP34" s="624"/>
      <c r="DQ34" s="624"/>
      <c r="DR34" s="624"/>
      <c r="DS34" s="624"/>
      <c r="DT34" s="624"/>
      <c r="DU34" s="624"/>
      <c r="DV34" s="625"/>
      <c r="DW34" s="628">
        <v>18.5</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2623271</v>
      </c>
      <c r="S35" s="624"/>
      <c r="T35" s="624"/>
      <c r="U35" s="624"/>
      <c r="V35" s="624"/>
      <c r="W35" s="624"/>
      <c r="X35" s="624"/>
      <c r="Y35" s="625"/>
      <c r="Z35" s="626">
        <v>1.5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2762168</v>
      </c>
      <c r="CS35" s="644"/>
      <c r="CT35" s="644"/>
      <c r="CU35" s="644"/>
      <c r="CV35" s="644"/>
      <c r="CW35" s="644"/>
      <c r="CX35" s="644"/>
      <c r="CY35" s="645"/>
      <c r="CZ35" s="628">
        <v>1.7</v>
      </c>
      <c r="DA35" s="656"/>
      <c r="DB35" s="656"/>
      <c r="DC35" s="658"/>
      <c r="DD35" s="632">
        <v>2717599</v>
      </c>
      <c r="DE35" s="644"/>
      <c r="DF35" s="644"/>
      <c r="DG35" s="644"/>
      <c r="DH35" s="644"/>
      <c r="DI35" s="644"/>
      <c r="DJ35" s="644"/>
      <c r="DK35" s="645"/>
      <c r="DL35" s="632">
        <v>1753695</v>
      </c>
      <c r="DM35" s="644"/>
      <c r="DN35" s="644"/>
      <c r="DO35" s="644"/>
      <c r="DP35" s="644"/>
      <c r="DQ35" s="644"/>
      <c r="DR35" s="644"/>
      <c r="DS35" s="644"/>
      <c r="DT35" s="644"/>
      <c r="DU35" s="644"/>
      <c r="DV35" s="645"/>
      <c r="DW35" s="628">
        <v>1.8</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4324769</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17511097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742125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19938615</v>
      </c>
      <c r="CS36" s="624"/>
      <c r="CT36" s="624"/>
      <c r="CU36" s="624"/>
      <c r="CV36" s="624"/>
      <c r="CW36" s="624"/>
      <c r="CX36" s="624"/>
      <c r="CY36" s="625"/>
      <c r="CZ36" s="628">
        <v>12</v>
      </c>
      <c r="DA36" s="656"/>
      <c r="DB36" s="656"/>
      <c r="DC36" s="658"/>
      <c r="DD36" s="632">
        <v>14513954</v>
      </c>
      <c r="DE36" s="624"/>
      <c r="DF36" s="624"/>
      <c r="DG36" s="624"/>
      <c r="DH36" s="624"/>
      <c r="DI36" s="624"/>
      <c r="DJ36" s="624"/>
      <c r="DK36" s="625"/>
      <c r="DL36" s="632">
        <v>10622662</v>
      </c>
      <c r="DM36" s="624"/>
      <c r="DN36" s="624"/>
      <c r="DO36" s="624"/>
      <c r="DP36" s="624"/>
      <c r="DQ36" s="624"/>
      <c r="DR36" s="624"/>
      <c r="DS36" s="624"/>
      <c r="DT36" s="624"/>
      <c r="DU36" s="624"/>
      <c r="DV36" s="625"/>
      <c r="DW36" s="628">
        <v>11.1</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8883626</v>
      </c>
      <c r="S37" s="624"/>
      <c r="T37" s="624"/>
      <c r="U37" s="624"/>
      <c r="V37" s="624"/>
      <c r="W37" s="624"/>
      <c r="X37" s="624"/>
      <c r="Y37" s="625"/>
      <c r="Z37" s="626">
        <v>5.2</v>
      </c>
      <c r="AA37" s="626"/>
      <c r="AB37" s="626"/>
      <c r="AC37" s="626"/>
      <c r="AD37" s="627">
        <v>58484</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4120800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602330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2753646</v>
      </c>
      <c r="CS37" s="644"/>
      <c r="CT37" s="644"/>
      <c r="CU37" s="644"/>
      <c r="CV37" s="644"/>
      <c r="CW37" s="644"/>
      <c r="CX37" s="644"/>
      <c r="CY37" s="645"/>
      <c r="CZ37" s="628">
        <v>1.7</v>
      </c>
      <c r="DA37" s="656"/>
      <c r="DB37" s="656"/>
      <c r="DC37" s="658"/>
      <c r="DD37" s="632">
        <v>2082232</v>
      </c>
      <c r="DE37" s="644"/>
      <c r="DF37" s="644"/>
      <c r="DG37" s="644"/>
      <c r="DH37" s="644"/>
      <c r="DI37" s="644"/>
      <c r="DJ37" s="644"/>
      <c r="DK37" s="645"/>
      <c r="DL37" s="632">
        <v>2082232</v>
      </c>
      <c r="DM37" s="644"/>
      <c r="DN37" s="644"/>
      <c r="DO37" s="644"/>
      <c r="DP37" s="644"/>
      <c r="DQ37" s="644"/>
      <c r="DR37" s="644"/>
      <c r="DS37" s="644"/>
      <c r="DT37" s="644"/>
      <c r="DU37" s="644"/>
      <c r="DV37" s="645"/>
      <c r="DW37" s="628">
        <v>2.2000000000000002</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10498700</v>
      </c>
      <c r="S38" s="624"/>
      <c r="T38" s="624"/>
      <c r="U38" s="624"/>
      <c r="V38" s="624"/>
      <c r="W38" s="624"/>
      <c r="X38" s="624"/>
      <c r="Y38" s="625"/>
      <c r="Z38" s="626">
        <v>6.1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492112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41317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12841293</v>
      </c>
      <c r="CS38" s="624"/>
      <c r="CT38" s="624"/>
      <c r="CU38" s="624"/>
      <c r="CV38" s="624"/>
      <c r="CW38" s="624"/>
      <c r="CX38" s="624"/>
      <c r="CY38" s="625"/>
      <c r="CZ38" s="628">
        <v>7.7</v>
      </c>
      <c r="DA38" s="656"/>
      <c r="DB38" s="656"/>
      <c r="DC38" s="658"/>
      <c r="DD38" s="632">
        <v>10632706</v>
      </c>
      <c r="DE38" s="624"/>
      <c r="DF38" s="624"/>
      <c r="DG38" s="624"/>
      <c r="DH38" s="624"/>
      <c r="DI38" s="624"/>
      <c r="DJ38" s="624"/>
      <c r="DK38" s="625"/>
      <c r="DL38" s="632">
        <v>9819041</v>
      </c>
      <c r="DM38" s="624"/>
      <c r="DN38" s="624"/>
      <c r="DO38" s="624"/>
      <c r="DP38" s="624"/>
      <c r="DQ38" s="624"/>
      <c r="DR38" s="624"/>
      <c r="DS38" s="624"/>
      <c r="DT38" s="624"/>
      <c r="DU38" s="624"/>
      <c r="DV38" s="625"/>
      <c r="DW38" s="628">
        <v>10.3</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102513</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59594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1408159</v>
      </c>
      <c r="CS39" s="644"/>
      <c r="CT39" s="644"/>
      <c r="CU39" s="644"/>
      <c r="CV39" s="644"/>
      <c r="CW39" s="644"/>
      <c r="CX39" s="644"/>
      <c r="CY39" s="645"/>
      <c r="CZ39" s="628">
        <v>0.8</v>
      </c>
      <c r="DA39" s="656"/>
      <c r="DB39" s="656"/>
      <c r="DC39" s="658"/>
      <c r="DD39" s="632">
        <v>726900</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1027100</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74443</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6028557</v>
      </c>
      <c r="CS40" s="624"/>
      <c r="CT40" s="624"/>
      <c r="CU40" s="624"/>
      <c r="CV40" s="624"/>
      <c r="CW40" s="624"/>
      <c r="CX40" s="624"/>
      <c r="CY40" s="625"/>
      <c r="CZ40" s="628">
        <v>3.6</v>
      </c>
      <c r="DA40" s="656"/>
      <c r="DB40" s="656"/>
      <c r="DC40" s="658"/>
      <c r="DD40" s="632">
        <v>169904</v>
      </c>
      <c r="DE40" s="624"/>
      <c r="DF40" s="624"/>
      <c r="DG40" s="624"/>
      <c r="DH40" s="624"/>
      <c r="DI40" s="624"/>
      <c r="DJ40" s="624"/>
      <c r="DK40" s="625"/>
      <c r="DL40" s="632">
        <v>6507</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170980342</v>
      </c>
      <c r="S41" s="696"/>
      <c r="T41" s="696"/>
      <c r="U41" s="696"/>
      <c r="V41" s="696"/>
      <c r="W41" s="696"/>
      <c r="X41" s="696"/>
      <c r="Y41" s="700"/>
      <c r="Z41" s="701">
        <v>100</v>
      </c>
      <c r="AA41" s="701"/>
      <c r="AB41" s="701"/>
      <c r="AC41" s="701"/>
      <c r="AD41" s="702">
        <v>94700778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2271866</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10449363</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389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20749157</v>
      </c>
      <c r="CS42" s="644"/>
      <c r="CT42" s="644"/>
      <c r="CU42" s="644"/>
      <c r="CV42" s="644"/>
      <c r="CW42" s="644"/>
      <c r="CX42" s="644"/>
      <c r="CY42" s="645"/>
      <c r="CZ42" s="628">
        <v>12.4</v>
      </c>
      <c r="DA42" s="656"/>
      <c r="DB42" s="656"/>
      <c r="DC42" s="658"/>
      <c r="DD42" s="632">
        <v>6514249</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458773</v>
      </c>
      <c r="CS43" s="644"/>
      <c r="CT43" s="644"/>
      <c r="CU43" s="644"/>
      <c r="CV43" s="644"/>
      <c r="CW43" s="644"/>
      <c r="CX43" s="644"/>
      <c r="CY43" s="645"/>
      <c r="CZ43" s="628">
        <v>0.3</v>
      </c>
      <c r="DA43" s="656"/>
      <c r="DB43" s="656"/>
      <c r="DC43" s="658"/>
      <c r="DD43" s="632">
        <v>458773</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19815527</v>
      </c>
      <c r="CS44" s="624"/>
      <c r="CT44" s="624"/>
      <c r="CU44" s="624"/>
      <c r="CV44" s="624"/>
      <c r="CW44" s="624"/>
      <c r="CX44" s="624"/>
      <c r="CY44" s="625"/>
      <c r="CZ44" s="628">
        <v>11.9</v>
      </c>
      <c r="DA44" s="629"/>
      <c r="DB44" s="629"/>
      <c r="DC44" s="635"/>
      <c r="DD44" s="632">
        <v>6042495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8786488</v>
      </c>
      <c r="CS45" s="644"/>
      <c r="CT45" s="644"/>
      <c r="CU45" s="644"/>
      <c r="CV45" s="644"/>
      <c r="CW45" s="644"/>
      <c r="CX45" s="644"/>
      <c r="CY45" s="645"/>
      <c r="CZ45" s="628">
        <v>5.3</v>
      </c>
      <c r="DA45" s="656"/>
      <c r="DB45" s="656"/>
      <c r="DC45" s="658"/>
      <c r="DD45" s="632">
        <v>2128858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10810052</v>
      </c>
      <c r="CS46" s="624"/>
      <c r="CT46" s="624"/>
      <c r="CU46" s="624"/>
      <c r="CV46" s="624"/>
      <c r="CW46" s="624"/>
      <c r="CX46" s="624"/>
      <c r="CY46" s="625"/>
      <c r="CZ46" s="628">
        <v>6.5</v>
      </c>
      <c r="DA46" s="629"/>
      <c r="DB46" s="629"/>
      <c r="DC46" s="635"/>
      <c r="DD46" s="632">
        <v>3868611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933630</v>
      </c>
      <c r="CS47" s="644"/>
      <c r="CT47" s="644"/>
      <c r="CU47" s="644"/>
      <c r="CV47" s="644"/>
      <c r="CW47" s="644"/>
      <c r="CX47" s="644"/>
      <c r="CY47" s="645"/>
      <c r="CZ47" s="628">
        <v>0.6</v>
      </c>
      <c r="DA47" s="656"/>
      <c r="DB47" s="656"/>
      <c r="DC47" s="658"/>
      <c r="DD47" s="632">
        <v>471754</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166718909</v>
      </c>
      <c r="CS49" s="682"/>
      <c r="CT49" s="682"/>
      <c r="CU49" s="682"/>
      <c r="CV49" s="682"/>
      <c r="CW49" s="682"/>
      <c r="CX49" s="682"/>
      <c r="CY49" s="711"/>
      <c r="CZ49" s="703">
        <v>100</v>
      </c>
      <c r="DA49" s="712"/>
      <c r="DB49" s="712"/>
      <c r="DC49" s="713"/>
      <c r="DD49" s="714">
        <v>107415564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f1UQ5+GkEcmRSdEpbOE286N2g+c+0RgrTQzXkgCSKcTpJpPtNjALyv1QggE8v1cFakFyE/omzonkyMUFGvqxw==" saltValue="ZHYDaulJlDJ1mqAKBaa9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DQ19" sqref="DQ19:DU19"/>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170949</v>
      </c>
      <c r="R7" s="753"/>
      <c r="S7" s="753"/>
      <c r="T7" s="753"/>
      <c r="U7" s="753"/>
      <c r="V7" s="753">
        <v>166702</v>
      </c>
      <c r="W7" s="753"/>
      <c r="X7" s="753"/>
      <c r="Y7" s="753"/>
      <c r="Z7" s="753"/>
      <c r="AA7" s="753">
        <v>4247</v>
      </c>
      <c r="AB7" s="753"/>
      <c r="AC7" s="753"/>
      <c r="AD7" s="753"/>
      <c r="AE7" s="754"/>
      <c r="AF7" s="755">
        <v>2636</v>
      </c>
      <c r="AG7" s="756"/>
      <c r="AH7" s="756"/>
      <c r="AI7" s="756"/>
      <c r="AJ7" s="757"/>
      <c r="AK7" s="758">
        <v>2633</v>
      </c>
      <c r="AL7" s="759"/>
      <c r="AM7" s="759"/>
      <c r="AN7" s="759"/>
      <c r="AO7" s="759"/>
      <c r="AP7" s="759">
        <v>127417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582</v>
      </c>
      <c r="BS7" s="746" t="s">
        <v>569</v>
      </c>
      <c r="BT7" s="747"/>
      <c r="BU7" s="747"/>
      <c r="BV7" s="747"/>
      <c r="BW7" s="747"/>
      <c r="BX7" s="747"/>
      <c r="BY7" s="747"/>
      <c r="BZ7" s="747"/>
      <c r="CA7" s="747"/>
      <c r="CB7" s="747"/>
      <c r="CC7" s="747"/>
      <c r="CD7" s="747"/>
      <c r="CE7" s="747"/>
      <c r="CF7" s="747"/>
      <c r="CG7" s="762"/>
      <c r="CH7" s="743">
        <v>2</v>
      </c>
      <c r="CI7" s="744"/>
      <c r="CJ7" s="744"/>
      <c r="CK7" s="744"/>
      <c r="CL7" s="745"/>
      <c r="CM7" s="743">
        <v>1133</v>
      </c>
      <c r="CN7" s="744"/>
      <c r="CO7" s="744"/>
      <c r="CP7" s="744"/>
      <c r="CQ7" s="745"/>
      <c r="CR7" s="743">
        <v>5</v>
      </c>
      <c r="CS7" s="744"/>
      <c r="CT7" s="744"/>
      <c r="CU7" s="744"/>
      <c r="CV7" s="745"/>
      <c r="CW7" s="743" t="s">
        <v>591</v>
      </c>
      <c r="CX7" s="744"/>
      <c r="CY7" s="744"/>
      <c r="CZ7" s="744"/>
      <c r="DA7" s="745"/>
      <c r="DB7" s="743" t="s">
        <v>591</v>
      </c>
      <c r="DC7" s="744"/>
      <c r="DD7" s="744"/>
      <c r="DE7" s="744"/>
      <c r="DF7" s="745"/>
      <c r="DG7" s="743">
        <v>3200</v>
      </c>
      <c r="DH7" s="744"/>
      <c r="DI7" s="744"/>
      <c r="DJ7" s="744"/>
      <c r="DK7" s="745"/>
      <c r="DL7" s="743" t="s">
        <v>591</v>
      </c>
      <c r="DM7" s="744"/>
      <c r="DN7" s="744"/>
      <c r="DO7" s="744"/>
      <c r="DP7" s="745"/>
      <c r="DQ7" s="743">
        <v>1026</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49</v>
      </c>
      <c r="R8" s="784"/>
      <c r="S8" s="784"/>
      <c r="T8" s="784"/>
      <c r="U8" s="784"/>
      <c r="V8" s="784">
        <v>35</v>
      </c>
      <c r="W8" s="784"/>
      <c r="X8" s="784"/>
      <c r="Y8" s="784"/>
      <c r="Z8" s="784"/>
      <c r="AA8" s="784">
        <v>14</v>
      </c>
      <c r="AB8" s="784"/>
      <c r="AC8" s="784"/>
      <c r="AD8" s="784"/>
      <c r="AE8" s="785"/>
      <c r="AF8" s="786" t="s">
        <v>122</v>
      </c>
      <c r="AG8" s="787"/>
      <c r="AH8" s="787"/>
      <c r="AI8" s="787"/>
      <c r="AJ8" s="788"/>
      <c r="AK8" s="769">
        <v>7</v>
      </c>
      <c r="AL8" s="770"/>
      <c r="AM8" s="770"/>
      <c r="AN8" s="770"/>
      <c r="AO8" s="770"/>
      <c r="AP8" s="770">
        <v>41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570</v>
      </c>
      <c r="BT8" s="774"/>
      <c r="BU8" s="774"/>
      <c r="BV8" s="774"/>
      <c r="BW8" s="774"/>
      <c r="BX8" s="774"/>
      <c r="BY8" s="774"/>
      <c r="BZ8" s="774"/>
      <c r="CA8" s="774"/>
      <c r="CB8" s="774"/>
      <c r="CC8" s="774"/>
      <c r="CD8" s="774"/>
      <c r="CE8" s="774"/>
      <c r="CF8" s="774"/>
      <c r="CG8" s="775"/>
      <c r="CH8" s="776">
        <v>1</v>
      </c>
      <c r="CI8" s="777"/>
      <c r="CJ8" s="777"/>
      <c r="CK8" s="777"/>
      <c r="CL8" s="778"/>
      <c r="CM8" s="776">
        <v>37</v>
      </c>
      <c r="CN8" s="777"/>
      <c r="CO8" s="777"/>
      <c r="CP8" s="777"/>
      <c r="CQ8" s="778"/>
      <c r="CR8" s="776">
        <v>3</v>
      </c>
      <c r="CS8" s="777"/>
      <c r="CT8" s="777"/>
      <c r="CU8" s="777"/>
      <c r="CV8" s="778"/>
      <c r="CW8" s="776">
        <v>86</v>
      </c>
      <c r="CX8" s="777"/>
      <c r="CY8" s="777"/>
      <c r="CZ8" s="777"/>
      <c r="DA8" s="778"/>
      <c r="DB8" s="776" t="s">
        <v>583</v>
      </c>
      <c r="DC8" s="777"/>
      <c r="DD8" s="777"/>
      <c r="DE8" s="777"/>
      <c r="DF8" s="778"/>
      <c r="DG8" s="776" t="s">
        <v>583</v>
      </c>
      <c r="DH8" s="777"/>
      <c r="DI8" s="777"/>
      <c r="DJ8" s="777"/>
      <c r="DK8" s="778"/>
      <c r="DL8" s="776" t="s">
        <v>583</v>
      </c>
      <c r="DM8" s="777"/>
      <c r="DN8" s="777"/>
      <c r="DO8" s="777"/>
      <c r="DP8" s="778"/>
      <c r="DQ8" s="776" t="s">
        <v>583</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67</v>
      </c>
      <c r="R9" s="784"/>
      <c r="S9" s="784"/>
      <c r="T9" s="784"/>
      <c r="U9" s="784"/>
      <c r="V9" s="784">
        <v>67</v>
      </c>
      <c r="W9" s="784"/>
      <c r="X9" s="784"/>
      <c r="Y9" s="784"/>
      <c r="Z9" s="784"/>
      <c r="AA9" s="784">
        <v>0</v>
      </c>
      <c r="AB9" s="784"/>
      <c r="AC9" s="784"/>
      <c r="AD9" s="784"/>
      <c r="AE9" s="785"/>
      <c r="AF9" s="786">
        <v>0</v>
      </c>
      <c r="AG9" s="787"/>
      <c r="AH9" s="787"/>
      <c r="AI9" s="787"/>
      <c r="AJ9" s="788"/>
      <c r="AK9" s="769">
        <v>16</v>
      </c>
      <c r="AL9" s="770"/>
      <c r="AM9" s="770"/>
      <c r="AN9" s="770"/>
      <c r="AO9" s="770"/>
      <c r="AP9" s="770" t="s">
        <v>556</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571</v>
      </c>
      <c r="BT9" s="774"/>
      <c r="BU9" s="774"/>
      <c r="BV9" s="774"/>
      <c r="BW9" s="774"/>
      <c r="BX9" s="774"/>
      <c r="BY9" s="774"/>
      <c r="BZ9" s="774"/>
      <c r="CA9" s="774"/>
      <c r="CB9" s="774"/>
      <c r="CC9" s="774"/>
      <c r="CD9" s="774"/>
      <c r="CE9" s="774"/>
      <c r="CF9" s="774"/>
      <c r="CG9" s="775"/>
      <c r="CH9" s="776">
        <v>70</v>
      </c>
      <c r="CI9" s="777"/>
      <c r="CJ9" s="777"/>
      <c r="CK9" s="777"/>
      <c r="CL9" s="778"/>
      <c r="CM9" s="776">
        <v>960</v>
      </c>
      <c r="CN9" s="777"/>
      <c r="CO9" s="777"/>
      <c r="CP9" s="777"/>
      <c r="CQ9" s="778"/>
      <c r="CR9" s="776">
        <v>53</v>
      </c>
      <c r="CS9" s="777"/>
      <c r="CT9" s="777"/>
      <c r="CU9" s="777"/>
      <c r="CV9" s="778"/>
      <c r="CW9" s="776" t="s">
        <v>583</v>
      </c>
      <c r="CX9" s="777"/>
      <c r="CY9" s="777"/>
      <c r="CZ9" s="777"/>
      <c r="DA9" s="778"/>
      <c r="DB9" s="776" t="s">
        <v>583</v>
      </c>
      <c r="DC9" s="777"/>
      <c r="DD9" s="777"/>
      <c r="DE9" s="777"/>
      <c r="DF9" s="778"/>
      <c r="DG9" s="776" t="s">
        <v>583</v>
      </c>
      <c r="DH9" s="777"/>
      <c r="DI9" s="777"/>
      <c r="DJ9" s="777"/>
      <c r="DK9" s="778"/>
      <c r="DL9" s="776" t="s">
        <v>583</v>
      </c>
      <c r="DM9" s="777"/>
      <c r="DN9" s="777"/>
      <c r="DO9" s="777"/>
      <c r="DP9" s="778"/>
      <c r="DQ9" s="776" t="s">
        <v>583</v>
      </c>
      <c r="DR9" s="777"/>
      <c r="DS9" s="777"/>
      <c r="DT9" s="777"/>
      <c r="DU9" s="778"/>
      <c r="DV9" s="773"/>
      <c r="DW9" s="774"/>
      <c r="DX9" s="774"/>
      <c r="DY9" s="774"/>
      <c r="DZ9" s="779"/>
      <c r="EA9" s="222"/>
    </row>
    <row r="10" spans="1:131" s="223" customFormat="1" ht="26.25" customHeight="1" x14ac:dyDescent="0.2">
      <c r="A10" s="226">
        <v>4</v>
      </c>
      <c r="B10" s="780" t="s">
        <v>377</v>
      </c>
      <c r="C10" s="781"/>
      <c r="D10" s="781"/>
      <c r="E10" s="781"/>
      <c r="F10" s="781"/>
      <c r="G10" s="781"/>
      <c r="H10" s="781"/>
      <c r="I10" s="781"/>
      <c r="J10" s="781"/>
      <c r="K10" s="781"/>
      <c r="L10" s="781"/>
      <c r="M10" s="781"/>
      <c r="N10" s="781"/>
      <c r="O10" s="781"/>
      <c r="P10" s="782"/>
      <c r="Q10" s="783">
        <v>1608</v>
      </c>
      <c r="R10" s="784"/>
      <c r="S10" s="784"/>
      <c r="T10" s="784"/>
      <c r="U10" s="784"/>
      <c r="V10" s="784">
        <v>1608</v>
      </c>
      <c r="W10" s="784"/>
      <c r="X10" s="784"/>
      <c r="Y10" s="784"/>
      <c r="Z10" s="784"/>
      <c r="AA10" s="784">
        <v>0</v>
      </c>
      <c r="AB10" s="784"/>
      <c r="AC10" s="784"/>
      <c r="AD10" s="784"/>
      <c r="AE10" s="785"/>
      <c r="AF10" s="786" t="s">
        <v>122</v>
      </c>
      <c r="AG10" s="787"/>
      <c r="AH10" s="787"/>
      <c r="AI10" s="787"/>
      <c r="AJ10" s="788"/>
      <c r="AK10" s="769" t="s">
        <v>556</v>
      </c>
      <c r="AL10" s="770"/>
      <c r="AM10" s="770"/>
      <c r="AN10" s="770"/>
      <c r="AO10" s="770"/>
      <c r="AP10" s="770">
        <v>6721</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572</v>
      </c>
      <c r="BT10" s="774"/>
      <c r="BU10" s="774"/>
      <c r="BV10" s="774"/>
      <c r="BW10" s="774"/>
      <c r="BX10" s="774"/>
      <c r="BY10" s="774"/>
      <c r="BZ10" s="774"/>
      <c r="CA10" s="774"/>
      <c r="CB10" s="774"/>
      <c r="CC10" s="774"/>
      <c r="CD10" s="774"/>
      <c r="CE10" s="774"/>
      <c r="CF10" s="774"/>
      <c r="CG10" s="775"/>
      <c r="CH10" s="776">
        <v>2</v>
      </c>
      <c r="CI10" s="777"/>
      <c r="CJ10" s="777"/>
      <c r="CK10" s="777"/>
      <c r="CL10" s="778"/>
      <c r="CM10" s="776">
        <v>125</v>
      </c>
      <c r="CN10" s="777"/>
      <c r="CO10" s="777"/>
      <c r="CP10" s="777"/>
      <c r="CQ10" s="778"/>
      <c r="CR10" s="776">
        <v>52</v>
      </c>
      <c r="CS10" s="777"/>
      <c r="CT10" s="777"/>
      <c r="CU10" s="777"/>
      <c r="CV10" s="778"/>
      <c r="CW10" s="776">
        <v>249</v>
      </c>
      <c r="CX10" s="777"/>
      <c r="CY10" s="777"/>
      <c r="CZ10" s="777"/>
      <c r="DA10" s="778"/>
      <c r="DB10" s="776" t="s">
        <v>589</v>
      </c>
      <c r="DC10" s="777"/>
      <c r="DD10" s="777"/>
      <c r="DE10" s="777"/>
      <c r="DF10" s="778"/>
      <c r="DG10" s="776" t="s">
        <v>589</v>
      </c>
      <c r="DH10" s="777"/>
      <c r="DI10" s="777"/>
      <c r="DJ10" s="777"/>
      <c r="DK10" s="778"/>
      <c r="DL10" s="776" t="s">
        <v>589</v>
      </c>
      <c r="DM10" s="777"/>
      <c r="DN10" s="777"/>
      <c r="DO10" s="777"/>
      <c r="DP10" s="778"/>
      <c r="DQ10" s="776" t="s">
        <v>589</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573</v>
      </c>
      <c r="BT11" s="774"/>
      <c r="BU11" s="774"/>
      <c r="BV11" s="774"/>
      <c r="BW11" s="774"/>
      <c r="BX11" s="774"/>
      <c r="BY11" s="774"/>
      <c r="BZ11" s="774"/>
      <c r="CA11" s="774"/>
      <c r="CB11" s="774"/>
      <c r="CC11" s="774"/>
      <c r="CD11" s="774"/>
      <c r="CE11" s="774"/>
      <c r="CF11" s="774"/>
      <c r="CG11" s="775"/>
      <c r="CH11" s="776">
        <v>33</v>
      </c>
      <c r="CI11" s="777"/>
      <c r="CJ11" s="777"/>
      <c r="CK11" s="777"/>
      <c r="CL11" s="778"/>
      <c r="CM11" s="776">
        <v>279</v>
      </c>
      <c r="CN11" s="777"/>
      <c r="CO11" s="777"/>
      <c r="CP11" s="777"/>
      <c r="CQ11" s="778"/>
      <c r="CR11" s="776">
        <v>52</v>
      </c>
      <c r="CS11" s="777"/>
      <c r="CT11" s="777"/>
      <c r="CU11" s="777"/>
      <c r="CV11" s="778"/>
      <c r="CW11" s="776" t="s">
        <v>583</v>
      </c>
      <c r="CX11" s="777"/>
      <c r="CY11" s="777"/>
      <c r="CZ11" s="777"/>
      <c r="DA11" s="778"/>
      <c r="DB11" s="776" t="s">
        <v>583</v>
      </c>
      <c r="DC11" s="777"/>
      <c r="DD11" s="777"/>
      <c r="DE11" s="777"/>
      <c r="DF11" s="778"/>
      <c r="DG11" s="776" t="s">
        <v>583</v>
      </c>
      <c r="DH11" s="777"/>
      <c r="DI11" s="777"/>
      <c r="DJ11" s="777"/>
      <c r="DK11" s="778"/>
      <c r="DL11" s="776" t="s">
        <v>583</v>
      </c>
      <c r="DM11" s="777"/>
      <c r="DN11" s="777"/>
      <c r="DO11" s="777"/>
      <c r="DP11" s="778"/>
      <c r="DQ11" s="776" t="s">
        <v>583</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574</v>
      </c>
      <c r="BT12" s="774"/>
      <c r="BU12" s="774"/>
      <c r="BV12" s="774"/>
      <c r="BW12" s="774"/>
      <c r="BX12" s="774"/>
      <c r="BY12" s="774"/>
      <c r="BZ12" s="774"/>
      <c r="CA12" s="774"/>
      <c r="CB12" s="774"/>
      <c r="CC12" s="774"/>
      <c r="CD12" s="774"/>
      <c r="CE12" s="774"/>
      <c r="CF12" s="774"/>
      <c r="CG12" s="775"/>
      <c r="CH12" s="776">
        <v>-7</v>
      </c>
      <c r="CI12" s="777"/>
      <c r="CJ12" s="777"/>
      <c r="CK12" s="777"/>
      <c r="CL12" s="778"/>
      <c r="CM12" s="776">
        <v>126</v>
      </c>
      <c r="CN12" s="777"/>
      <c r="CO12" s="777"/>
      <c r="CP12" s="777"/>
      <c r="CQ12" s="778"/>
      <c r="CR12" s="776">
        <v>24</v>
      </c>
      <c r="CS12" s="777"/>
      <c r="CT12" s="777"/>
      <c r="CU12" s="777"/>
      <c r="CV12" s="778"/>
      <c r="CW12" s="776">
        <v>20</v>
      </c>
      <c r="CX12" s="777"/>
      <c r="CY12" s="777"/>
      <c r="CZ12" s="777"/>
      <c r="DA12" s="778"/>
      <c r="DB12" s="776" t="s">
        <v>583</v>
      </c>
      <c r="DC12" s="777"/>
      <c r="DD12" s="777"/>
      <c r="DE12" s="777"/>
      <c r="DF12" s="778"/>
      <c r="DG12" s="776" t="s">
        <v>583</v>
      </c>
      <c r="DH12" s="777"/>
      <c r="DI12" s="777"/>
      <c r="DJ12" s="777"/>
      <c r="DK12" s="778"/>
      <c r="DL12" s="776" t="s">
        <v>583</v>
      </c>
      <c r="DM12" s="777"/>
      <c r="DN12" s="777"/>
      <c r="DO12" s="777"/>
      <c r="DP12" s="778"/>
      <c r="DQ12" s="776" t="s">
        <v>583</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575</v>
      </c>
      <c r="BT13" s="774"/>
      <c r="BU13" s="774"/>
      <c r="BV13" s="774"/>
      <c r="BW13" s="774"/>
      <c r="BX13" s="774"/>
      <c r="BY13" s="774"/>
      <c r="BZ13" s="774"/>
      <c r="CA13" s="774"/>
      <c r="CB13" s="774"/>
      <c r="CC13" s="774"/>
      <c r="CD13" s="774"/>
      <c r="CE13" s="774"/>
      <c r="CF13" s="774"/>
      <c r="CG13" s="775"/>
      <c r="CH13" s="776">
        <v>-6</v>
      </c>
      <c r="CI13" s="777"/>
      <c r="CJ13" s="777"/>
      <c r="CK13" s="777"/>
      <c r="CL13" s="778"/>
      <c r="CM13" s="776">
        <v>47</v>
      </c>
      <c r="CN13" s="777"/>
      <c r="CO13" s="777"/>
      <c r="CP13" s="777"/>
      <c r="CQ13" s="778"/>
      <c r="CR13" s="776">
        <v>22</v>
      </c>
      <c r="CS13" s="777"/>
      <c r="CT13" s="777"/>
      <c r="CU13" s="777"/>
      <c r="CV13" s="778"/>
      <c r="CW13" s="776">
        <v>37</v>
      </c>
      <c r="CX13" s="777"/>
      <c r="CY13" s="777"/>
      <c r="CZ13" s="777"/>
      <c r="DA13" s="778"/>
      <c r="DB13" s="776" t="s">
        <v>583</v>
      </c>
      <c r="DC13" s="777"/>
      <c r="DD13" s="777"/>
      <c r="DE13" s="777"/>
      <c r="DF13" s="778"/>
      <c r="DG13" s="776" t="s">
        <v>583</v>
      </c>
      <c r="DH13" s="777"/>
      <c r="DI13" s="777"/>
      <c r="DJ13" s="777"/>
      <c r="DK13" s="778"/>
      <c r="DL13" s="776" t="s">
        <v>583</v>
      </c>
      <c r="DM13" s="777"/>
      <c r="DN13" s="777"/>
      <c r="DO13" s="777"/>
      <c r="DP13" s="778"/>
      <c r="DQ13" s="776" t="s">
        <v>583</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576</v>
      </c>
      <c r="BT14" s="774"/>
      <c r="BU14" s="774"/>
      <c r="BV14" s="774"/>
      <c r="BW14" s="774"/>
      <c r="BX14" s="774"/>
      <c r="BY14" s="774"/>
      <c r="BZ14" s="774"/>
      <c r="CA14" s="774"/>
      <c r="CB14" s="774"/>
      <c r="CC14" s="774"/>
      <c r="CD14" s="774"/>
      <c r="CE14" s="774"/>
      <c r="CF14" s="774"/>
      <c r="CG14" s="775"/>
      <c r="CH14" s="776">
        <v>15</v>
      </c>
      <c r="CI14" s="777"/>
      <c r="CJ14" s="777"/>
      <c r="CK14" s="777"/>
      <c r="CL14" s="778"/>
      <c r="CM14" s="776">
        <v>204</v>
      </c>
      <c r="CN14" s="777"/>
      <c r="CO14" s="777"/>
      <c r="CP14" s="777"/>
      <c r="CQ14" s="778"/>
      <c r="CR14" s="776">
        <v>30</v>
      </c>
      <c r="CS14" s="777"/>
      <c r="CT14" s="777"/>
      <c r="CU14" s="777"/>
      <c r="CV14" s="778"/>
      <c r="CW14" s="776" t="s">
        <v>583</v>
      </c>
      <c r="CX14" s="777"/>
      <c r="CY14" s="777"/>
      <c r="CZ14" s="777"/>
      <c r="DA14" s="778"/>
      <c r="DB14" s="776" t="s">
        <v>583</v>
      </c>
      <c r="DC14" s="777"/>
      <c r="DD14" s="777"/>
      <c r="DE14" s="777"/>
      <c r="DF14" s="778"/>
      <c r="DG14" s="776" t="s">
        <v>583</v>
      </c>
      <c r="DH14" s="777"/>
      <c r="DI14" s="777"/>
      <c r="DJ14" s="777"/>
      <c r="DK14" s="778"/>
      <c r="DL14" s="776" t="s">
        <v>583</v>
      </c>
      <c r="DM14" s="777"/>
      <c r="DN14" s="777"/>
      <c r="DO14" s="777"/>
      <c r="DP14" s="778"/>
      <c r="DQ14" s="776" t="s">
        <v>583</v>
      </c>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577</v>
      </c>
      <c r="BT15" s="774"/>
      <c r="BU15" s="774"/>
      <c r="BV15" s="774"/>
      <c r="BW15" s="774"/>
      <c r="BX15" s="774"/>
      <c r="BY15" s="774"/>
      <c r="BZ15" s="774"/>
      <c r="CA15" s="774"/>
      <c r="CB15" s="774"/>
      <c r="CC15" s="774"/>
      <c r="CD15" s="774"/>
      <c r="CE15" s="774"/>
      <c r="CF15" s="774"/>
      <c r="CG15" s="775"/>
      <c r="CH15" s="776">
        <v>1</v>
      </c>
      <c r="CI15" s="777"/>
      <c r="CJ15" s="777"/>
      <c r="CK15" s="777"/>
      <c r="CL15" s="778"/>
      <c r="CM15" s="776">
        <v>15</v>
      </c>
      <c r="CN15" s="777"/>
      <c r="CO15" s="777"/>
      <c r="CP15" s="777"/>
      <c r="CQ15" s="778"/>
      <c r="CR15" s="776">
        <v>1</v>
      </c>
      <c r="CS15" s="777"/>
      <c r="CT15" s="777"/>
      <c r="CU15" s="777"/>
      <c r="CV15" s="778"/>
      <c r="CW15" s="776" t="s">
        <v>590</v>
      </c>
      <c r="CX15" s="777"/>
      <c r="CY15" s="777"/>
      <c r="CZ15" s="777"/>
      <c r="DA15" s="778"/>
      <c r="DB15" s="776" t="s">
        <v>590</v>
      </c>
      <c r="DC15" s="777"/>
      <c r="DD15" s="777"/>
      <c r="DE15" s="777"/>
      <c r="DF15" s="778"/>
      <c r="DG15" s="776" t="s">
        <v>590</v>
      </c>
      <c r="DH15" s="777"/>
      <c r="DI15" s="777"/>
      <c r="DJ15" s="777"/>
      <c r="DK15" s="778"/>
      <c r="DL15" s="776" t="s">
        <v>590</v>
      </c>
      <c r="DM15" s="777"/>
      <c r="DN15" s="777"/>
      <c r="DO15" s="777"/>
      <c r="DP15" s="778"/>
      <c r="DQ15" s="776" t="s">
        <v>590</v>
      </c>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578</v>
      </c>
      <c r="BT16" s="774"/>
      <c r="BU16" s="774"/>
      <c r="BV16" s="774"/>
      <c r="BW16" s="774"/>
      <c r="BX16" s="774"/>
      <c r="BY16" s="774"/>
      <c r="BZ16" s="774"/>
      <c r="CA16" s="774"/>
      <c r="CB16" s="774"/>
      <c r="CC16" s="774"/>
      <c r="CD16" s="774"/>
      <c r="CE16" s="774"/>
      <c r="CF16" s="774"/>
      <c r="CG16" s="775"/>
      <c r="CH16" s="776">
        <v>-127</v>
      </c>
      <c r="CI16" s="777"/>
      <c r="CJ16" s="777"/>
      <c r="CK16" s="777"/>
      <c r="CL16" s="778"/>
      <c r="CM16" s="776">
        <v>6644</v>
      </c>
      <c r="CN16" s="777"/>
      <c r="CO16" s="777"/>
      <c r="CP16" s="777"/>
      <c r="CQ16" s="778"/>
      <c r="CR16" s="776">
        <v>2654</v>
      </c>
      <c r="CS16" s="777"/>
      <c r="CT16" s="777"/>
      <c r="CU16" s="777"/>
      <c r="CV16" s="778"/>
      <c r="CW16" s="776">
        <v>11</v>
      </c>
      <c r="CX16" s="777"/>
      <c r="CY16" s="777"/>
      <c r="CZ16" s="777"/>
      <c r="DA16" s="778"/>
      <c r="DB16" s="776">
        <v>6721</v>
      </c>
      <c r="DC16" s="777"/>
      <c r="DD16" s="777"/>
      <c r="DE16" s="777"/>
      <c r="DF16" s="778"/>
      <c r="DG16" s="776" t="s">
        <v>583</v>
      </c>
      <c r="DH16" s="777"/>
      <c r="DI16" s="777"/>
      <c r="DJ16" s="777"/>
      <c r="DK16" s="778"/>
      <c r="DL16" s="776" t="s">
        <v>583</v>
      </c>
      <c r="DM16" s="777"/>
      <c r="DN16" s="777"/>
      <c r="DO16" s="777"/>
      <c r="DP16" s="778"/>
      <c r="DQ16" s="776" t="s">
        <v>583</v>
      </c>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t="s">
        <v>579</v>
      </c>
      <c r="BT17" s="774"/>
      <c r="BU17" s="774"/>
      <c r="BV17" s="774"/>
      <c r="BW17" s="774"/>
      <c r="BX17" s="774"/>
      <c r="BY17" s="774"/>
      <c r="BZ17" s="774"/>
      <c r="CA17" s="774"/>
      <c r="CB17" s="774"/>
      <c r="CC17" s="774"/>
      <c r="CD17" s="774"/>
      <c r="CE17" s="774"/>
      <c r="CF17" s="774"/>
      <c r="CG17" s="775"/>
      <c r="CH17" s="776">
        <v>326</v>
      </c>
      <c r="CI17" s="777"/>
      <c r="CJ17" s="777"/>
      <c r="CK17" s="777"/>
      <c r="CL17" s="778"/>
      <c r="CM17" s="776">
        <v>5711</v>
      </c>
      <c r="CN17" s="777"/>
      <c r="CO17" s="777"/>
      <c r="CP17" s="777"/>
      <c r="CQ17" s="778"/>
      <c r="CR17" s="776">
        <v>1</v>
      </c>
      <c r="CS17" s="777"/>
      <c r="CT17" s="777"/>
      <c r="CU17" s="777"/>
      <c r="CV17" s="778"/>
      <c r="CW17" s="776">
        <v>36</v>
      </c>
      <c r="CX17" s="777"/>
      <c r="CY17" s="777"/>
      <c r="CZ17" s="777"/>
      <c r="DA17" s="778"/>
      <c r="DB17" s="776" t="s">
        <v>591</v>
      </c>
      <c r="DC17" s="777"/>
      <c r="DD17" s="777"/>
      <c r="DE17" s="777"/>
      <c r="DF17" s="778"/>
      <c r="DG17" s="776" t="s">
        <v>591</v>
      </c>
      <c r="DH17" s="777"/>
      <c r="DI17" s="777"/>
      <c r="DJ17" s="777"/>
      <c r="DK17" s="778"/>
      <c r="DL17" s="776" t="s">
        <v>591</v>
      </c>
      <c r="DM17" s="777"/>
      <c r="DN17" s="777"/>
      <c r="DO17" s="777"/>
      <c r="DP17" s="778"/>
      <c r="DQ17" s="776" t="s">
        <v>591</v>
      </c>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t="s">
        <v>580</v>
      </c>
      <c r="BT18" s="774"/>
      <c r="BU18" s="774"/>
      <c r="BV18" s="774"/>
      <c r="BW18" s="774"/>
      <c r="BX18" s="774"/>
      <c r="BY18" s="774"/>
      <c r="BZ18" s="774"/>
      <c r="CA18" s="774"/>
      <c r="CB18" s="774"/>
      <c r="CC18" s="774"/>
      <c r="CD18" s="774"/>
      <c r="CE18" s="774"/>
      <c r="CF18" s="774"/>
      <c r="CG18" s="775"/>
      <c r="CH18" s="776">
        <v>1808</v>
      </c>
      <c r="CI18" s="777"/>
      <c r="CJ18" s="777"/>
      <c r="CK18" s="777"/>
      <c r="CL18" s="778"/>
      <c r="CM18" s="776">
        <v>12427</v>
      </c>
      <c r="CN18" s="777"/>
      <c r="CO18" s="777"/>
      <c r="CP18" s="777"/>
      <c r="CQ18" s="778"/>
      <c r="CR18" s="776">
        <v>1</v>
      </c>
      <c r="CS18" s="777"/>
      <c r="CT18" s="777"/>
      <c r="CU18" s="777"/>
      <c r="CV18" s="778"/>
      <c r="CW18" s="776" t="s">
        <v>591</v>
      </c>
      <c r="CX18" s="777"/>
      <c r="CY18" s="777"/>
      <c r="CZ18" s="777"/>
      <c r="DA18" s="778"/>
      <c r="DB18" s="776" t="s">
        <v>591</v>
      </c>
      <c r="DC18" s="777"/>
      <c r="DD18" s="777"/>
      <c r="DE18" s="777"/>
      <c r="DF18" s="778"/>
      <c r="DG18" s="776" t="s">
        <v>591</v>
      </c>
      <c r="DH18" s="777"/>
      <c r="DI18" s="777"/>
      <c r="DJ18" s="777"/>
      <c r="DK18" s="778"/>
      <c r="DL18" s="776" t="s">
        <v>591</v>
      </c>
      <c r="DM18" s="777"/>
      <c r="DN18" s="777"/>
      <c r="DO18" s="777"/>
      <c r="DP18" s="778"/>
      <c r="DQ18" s="776" t="s">
        <v>591</v>
      </c>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t="s">
        <v>581</v>
      </c>
      <c r="BT19" s="774"/>
      <c r="BU19" s="774"/>
      <c r="BV19" s="774"/>
      <c r="BW19" s="774"/>
      <c r="BX19" s="774"/>
      <c r="BY19" s="774"/>
      <c r="BZ19" s="774"/>
      <c r="CA19" s="774"/>
      <c r="CB19" s="774"/>
      <c r="CC19" s="774"/>
      <c r="CD19" s="774"/>
      <c r="CE19" s="774"/>
      <c r="CF19" s="774"/>
      <c r="CG19" s="775"/>
      <c r="CH19" s="776">
        <v>-15</v>
      </c>
      <c r="CI19" s="777"/>
      <c r="CJ19" s="777"/>
      <c r="CK19" s="777"/>
      <c r="CL19" s="778"/>
      <c r="CM19" s="776">
        <v>117</v>
      </c>
      <c r="CN19" s="777"/>
      <c r="CO19" s="777"/>
      <c r="CP19" s="777"/>
      <c r="CQ19" s="778"/>
      <c r="CR19" s="776">
        <v>20</v>
      </c>
      <c r="CS19" s="777"/>
      <c r="CT19" s="777"/>
      <c r="CU19" s="777"/>
      <c r="CV19" s="778"/>
      <c r="CW19" s="776">
        <v>7</v>
      </c>
      <c r="CX19" s="777"/>
      <c r="CY19" s="777"/>
      <c r="CZ19" s="777"/>
      <c r="DA19" s="778"/>
      <c r="DB19" s="776" t="s">
        <v>583</v>
      </c>
      <c r="DC19" s="777"/>
      <c r="DD19" s="777"/>
      <c r="DE19" s="777"/>
      <c r="DF19" s="778"/>
      <c r="DG19" s="776" t="s">
        <v>583</v>
      </c>
      <c r="DH19" s="777"/>
      <c r="DI19" s="777"/>
      <c r="DJ19" s="777"/>
      <c r="DK19" s="778"/>
      <c r="DL19" s="776" t="s">
        <v>583</v>
      </c>
      <c r="DM19" s="777"/>
      <c r="DN19" s="777"/>
      <c r="DO19" s="777"/>
      <c r="DP19" s="778"/>
      <c r="DQ19" s="776" t="s">
        <v>583</v>
      </c>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379</v>
      </c>
      <c r="B23" s="789" t="s">
        <v>380</v>
      </c>
      <c r="C23" s="790"/>
      <c r="D23" s="790"/>
      <c r="E23" s="790"/>
      <c r="F23" s="790"/>
      <c r="G23" s="790"/>
      <c r="H23" s="790"/>
      <c r="I23" s="790"/>
      <c r="J23" s="790"/>
      <c r="K23" s="790"/>
      <c r="L23" s="790"/>
      <c r="M23" s="790"/>
      <c r="N23" s="790"/>
      <c r="O23" s="790"/>
      <c r="P23" s="791"/>
      <c r="Q23" s="792">
        <v>172589</v>
      </c>
      <c r="R23" s="793"/>
      <c r="S23" s="793"/>
      <c r="T23" s="793"/>
      <c r="U23" s="793"/>
      <c r="V23" s="793">
        <v>168327</v>
      </c>
      <c r="W23" s="793"/>
      <c r="X23" s="793"/>
      <c r="Y23" s="793"/>
      <c r="Z23" s="793"/>
      <c r="AA23" s="793">
        <v>4261</v>
      </c>
      <c r="AB23" s="793"/>
      <c r="AC23" s="793"/>
      <c r="AD23" s="793"/>
      <c r="AE23" s="794"/>
      <c r="AF23" s="795">
        <v>2636</v>
      </c>
      <c r="AG23" s="793"/>
      <c r="AH23" s="793"/>
      <c r="AI23" s="793"/>
      <c r="AJ23" s="796"/>
      <c r="AK23" s="797"/>
      <c r="AL23" s="798"/>
      <c r="AM23" s="798"/>
      <c r="AN23" s="798"/>
      <c r="AO23" s="798"/>
      <c r="AP23" s="793">
        <v>134179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2">
        <v>33335</v>
      </c>
      <c r="R28" s="823"/>
      <c r="S28" s="823"/>
      <c r="T28" s="823"/>
      <c r="U28" s="823"/>
      <c r="V28" s="823">
        <v>32592</v>
      </c>
      <c r="W28" s="823"/>
      <c r="X28" s="823"/>
      <c r="Y28" s="823"/>
      <c r="Z28" s="823"/>
      <c r="AA28" s="823">
        <v>743</v>
      </c>
      <c r="AB28" s="823"/>
      <c r="AC28" s="823"/>
      <c r="AD28" s="823"/>
      <c r="AE28" s="824"/>
      <c r="AF28" s="825">
        <v>743</v>
      </c>
      <c r="AG28" s="823"/>
      <c r="AH28" s="823"/>
      <c r="AI28" s="823"/>
      <c r="AJ28" s="826"/>
      <c r="AK28" s="827">
        <v>2272</v>
      </c>
      <c r="AL28" s="828"/>
      <c r="AM28" s="828"/>
      <c r="AN28" s="828"/>
      <c r="AO28" s="828"/>
      <c r="AP28" s="828">
        <v>59</v>
      </c>
      <c r="AQ28" s="828"/>
      <c r="AR28" s="828"/>
      <c r="AS28" s="828"/>
      <c r="AT28" s="828"/>
      <c r="AU28" s="828">
        <v>4</v>
      </c>
      <c r="AV28" s="828"/>
      <c r="AW28" s="828"/>
      <c r="AX28" s="828"/>
      <c r="AY28" s="828"/>
      <c r="AZ28" s="829" t="s">
        <v>556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392</v>
      </c>
      <c r="C29" s="781"/>
      <c r="D29" s="781"/>
      <c r="E29" s="781"/>
      <c r="F29" s="781"/>
      <c r="G29" s="781"/>
      <c r="H29" s="781"/>
      <c r="I29" s="781"/>
      <c r="J29" s="781"/>
      <c r="K29" s="781"/>
      <c r="L29" s="781"/>
      <c r="M29" s="781"/>
      <c r="N29" s="781"/>
      <c r="O29" s="781"/>
      <c r="P29" s="782"/>
      <c r="Q29" s="783">
        <v>35730</v>
      </c>
      <c r="R29" s="784"/>
      <c r="S29" s="784"/>
      <c r="T29" s="784"/>
      <c r="U29" s="784"/>
      <c r="V29" s="784">
        <v>35087</v>
      </c>
      <c r="W29" s="784"/>
      <c r="X29" s="784"/>
      <c r="Y29" s="784"/>
      <c r="Z29" s="784"/>
      <c r="AA29" s="784">
        <v>644</v>
      </c>
      <c r="AB29" s="784"/>
      <c r="AC29" s="784"/>
      <c r="AD29" s="784"/>
      <c r="AE29" s="785"/>
      <c r="AF29" s="786">
        <v>644</v>
      </c>
      <c r="AG29" s="787"/>
      <c r="AH29" s="787"/>
      <c r="AI29" s="787"/>
      <c r="AJ29" s="788"/>
      <c r="AK29" s="834">
        <v>5248</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393</v>
      </c>
      <c r="C30" s="781"/>
      <c r="D30" s="781"/>
      <c r="E30" s="781"/>
      <c r="F30" s="781"/>
      <c r="G30" s="781"/>
      <c r="H30" s="781"/>
      <c r="I30" s="781"/>
      <c r="J30" s="781"/>
      <c r="K30" s="781"/>
      <c r="L30" s="781"/>
      <c r="M30" s="781"/>
      <c r="N30" s="781"/>
      <c r="O30" s="781"/>
      <c r="P30" s="782"/>
      <c r="Q30" s="783">
        <v>6502</v>
      </c>
      <c r="R30" s="784"/>
      <c r="S30" s="784"/>
      <c r="T30" s="784"/>
      <c r="U30" s="784"/>
      <c r="V30" s="784">
        <v>6488</v>
      </c>
      <c r="W30" s="784"/>
      <c r="X30" s="784"/>
      <c r="Y30" s="784"/>
      <c r="Z30" s="784"/>
      <c r="AA30" s="784">
        <v>15</v>
      </c>
      <c r="AB30" s="784"/>
      <c r="AC30" s="784"/>
      <c r="AD30" s="784"/>
      <c r="AE30" s="785"/>
      <c r="AF30" s="786">
        <v>15</v>
      </c>
      <c r="AG30" s="787"/>
      <c r="AH30" s="787"/>
      <c r="AI30" s="787"/>
      <c r="AJ30" s="788"/>
      <c r="AK30" s="834">
        <v>1220</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208</v>
      </c>
      <c r="R31" s="784"/>
      <c r="S31" s="784"/>
      <c r="T31" s="784"/>
      <c r="U31" s="784"/>
      <c r="V31" s="784">
        <v>207</v>
      </c>
      <c r="W31" s="784"/>
      <c r="X31" s="784"/>
      <c r="Y31" s="784"/>
      <c r="Z31" s="784"/>
      <c r="AA31" s="784">
        <v>1</v>
      </c>
      <c r="AB31" s="784"/>
      <c r="AC31" s="784"/>
      <c r="AD31" s="784"/>
      <c r="AE31" s="785"/>
      <c r="AF31" s="786">
        <v>1</v>
      </c>
      <c r="AG31" s="787"/>
      <c r="AH31" s="787"/>
      <c r="AI31" s="787"/>
      <c r="AJ31" s="788"/>
      <c r="AK31" s="834">
        <v>74</v>
      </c>
      <c r="AL31" s="830"/>
      <c r="AM31" s="830"/>
      <c r="AN31" s="830"/>
      <c r="AO31" s="830"/>
      <c r="AP31" s="830" t="s">
        <v>556</v>
      </c>
      <c r="AQ31" s="830"/>
      <c r="AR31" s="830"/>
      <c r="AS31" s="830"/>
      <c r="AT31" s="830"/>
      <c r="AU31" s="830" t="s">
        <v>556</v>
      </c>
      <c r="AV31" s="830"/>
      <c r="AW31" s="830"/>
      <c r="AX31" s="830"/>
      <c r="AY31" s="830"/>
      <c r="AZ31" s="831" t="s">
        <v>556</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6745</v>
      </c>
      <c r="R32" s="784"/>
      <c r="S32" s="784"/>
      <c r="T32" s="784"/>
      <c r="U32" s="784"/>
      <c r="V32" s="784">
        <v>5671</v>
      </c>
      <c r="W32" s="784"/>
      <c r="X32" s="784"/>
      <c r="Y32" s="784"/>
      <c r="Z32" s="784"/>
      <c r="AA32" s="784">
        <v>1074</v>
      </c>
      <c r="AB32" s="784"/>
      <c r="AC32" s="784"/>
      <c r="AD32" s="784"/>
      <c r="AE32" s="785"/>
      <c r="AF32" s="786">
        <v>14394</v>
      </c>
      <c r="AG32" s="787"/>
      <c r="AH32" s="787"/>
      <c r="AI32" s="787"/>
      <c r="AJ32" s="788"/>
      <c r="AK32" s="834">
        <v>492</v>
      </c>
      <c r="AL32" s="830"/>
      <c r="AM32" s="830"/>
      <c r="AN32" s="830"/>
      <c r="AO32" s="830"/>
      <c r="AP32" s="830">
        <v>28895</v>
      </c>
      <c r="AQ32" s="830"/>
      <c r="AR32" s="830"/>
      <c r="AS32" s="830"/>
      <c r="AT32" s="830"/>
      <c r="AU32" s="830">
        <v>2196</v>
      </c>
      <c r="AV32" s="830"/>
      <c r="AW32" s="830"/>
      <c r="AX32" s="830"/>
      <c r="AY32" s="830"/>
      <c r="AZ32" s="831" t="s">
        <v>556</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397</v>
      </c>
      <c r="C33" s="781"/>
      <c r="D33" s="781"/>
      <c r="E33" s="781"/>
      <c r="F33" s="781"/>
      <c r="G33" s="781"/>
      <c r="H33" s="781"/>
      <c r="I33" s="781"/>
      <c r="J33" s="781"/>
      <c r="K33" s="781"/>
      <c r="L33" s="781"/>
      <c r="M33" s="781"/>
      <c r="N33" s="781"/>
      <c r="O33" s="781"/>
      <c r="P33" s="782"/>
      <c r="Q33" s="783">
        <v>13509</v>
      </c>
      <c r="R33" s="784"/>
      <c r="S33" s="784"/>
      <c r="T33" s="784"/>
      <c r="U33" s="784"/>
      <c r="V33" s="784">
        <v>11634</v>
      </c>
      <c r="W33" s="784"/>
      <c r="X33" s="784"/>
      <c r="Y33" s="784"/>
      <c r="Z33" s="784"/>
      <c r="AA33" s="784">
        <v>1875</v>
      </c>
      <c r="AB33" s="784"/>
      <c r="AC33" s="784"/>
      <c r="AD33" s="784"/>
      <c r="AE33" s="785"/>
      <c r="AF33" s="786">
        <v>4333</v>
      </c>
      <c r="AG33" s="787"/>
      <c r="AH33" s="787"/>
      <c r="AI33" s="787"/>
      <c r="AJ33" s="788"/>
      <c r="AK33" s="834">
        <v>4121</v>
      </c>
      <c r="AL33" s="830"/>
      <c r="AM33" s="830"/>
      <c r="AN33" s="830"/>
      <c r="AO33" s="830"/>
      <c r="AP33" s="830">
        <v>63267</v>
      </c>
      <c r="AQ33" s="830"/>
      <c r="AR33" s="830"/>
      <c r="AS33" s="830"/>
      <c r="AT33" s="830"/>
      <c r="AU33" s="830">
        <v>33279</v>
      </c>
      <c r="AV33" s="830"/>
      <c r="AW33" s="830"/>
      <c r="AX33" s="830"/>
      <c r="AY33" s="830"/>
      <c r="AZ33" s="831" t="s">
        <v>556</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398</v>
      </c>
      <c r="C34" s="781"/>
      <c r="D34" s="781"/>
      <c r="E34" s="781"/>
      <c r="F34" s="781"/>
      <c r="G34" s="781"/>
      <c r="H34" s="781"/>
      <c r="I34" s="781"/>
      <c r="J34" s="781"/>
      <c r="K34" s="781"/>
      <c r="L34" s="781"/>
      <c r="M34" s="781"/>
      <c r="N34" s="781"/>
      <c r="O34" s="781"/>
      <c r="P34" s="782"/>
      <c r="Q34" s="783">
        <v>114</v>
      </c>
      <c r="R34" s="784"/>
      <c r="S34" s="784"/>
      <c r="T34" s="784"/>
      <c r="U34" s="784"/>
      <c r="V34" s="784">
        <v>109</v>
      </c>
      <c r="W34" s="784"/>
      <c r="X34" s="784"/>
      <c r="Y34" s="784"/>
      <c r="Z34" s="784"/>
      <c r="AA34" s="784">
        <v>5</v>
      </c>
      <c r="AB34" s="784"/>
      <c r="AC34" s="784"/>
      <c r="AD34" s="784"/>
      <c r="AE34" s="785"/>
      <c r="AF34" s="786">
        <v>148</v>
      </c>
      <c r="AG34" s="787"/>
      <c r="AH34" s="787"/>
      <c r="AI34" s="787"/>
      <c r="AJ34" s="788"/>
      <c r="AK34" s="834">
        <v>57</v>
      </c>
      <c r="AL34" s="830"/>
      <c r="AM34" s="830"/>
      <c r="AN34" s="830"/>
      <c r="AO34" s="830"/>
      <c r="AP34" s="830">
        <v>478</v>
      </c>
      <c r="AQ34" s="830"/>
      <c r="AR34" s="830"/>
      <c r="AS34" s="830"/>
      <c r="AT34" s="830"/>
      <c r="AU34" s="830">
        <v>469</v>
      </c>
      <c r="AV34" s="830"/>
      <c r="AW34" s="830"/>
      <c r="AX34" s="830"/>
      <c r="AY34" s="830"/>
      <c r="AZ34" s="831" t="s">
        <v>556</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399</v>
      </c>
      <c r="C35" s="781"/>
      <c r="D35" s="781"/>
      <c r="E35" s="781"/>
      <c r="F35" s="781"/>
      <c r="G35" s="781"/>
      <c r="H35" s="781"/>
      <c r="I35" s="781"/>
      <c r="J35" s="781"/>
      <c r="K35" s="781"/>
      <c r="L35" s="781"/>
      <c r="M35" s="781"/>
      <c r="N35" s="781"/>
      <c r="O35" s="781"/>
      <c r="P35" s="782"/>
      <c r="Q35" s="783">
        <v>187</v>
      </c>
      <c r="R35" s="784"/>
      <c r="S35" s="784"/>
      <c r="T35" s="784"/>
      <c r="U35" s="784"/>
      <c r="V35" s="784">
        <v>136</v>
      </c>
      <c r="W35" s="784"/>
      <c r="X35" s="784"/>
      <c r="Y35" s="784"/>
      <c r="Z35" s="784"/>
      <c r="AA35" s="784">
        <v>51</v>
      </c>
      <c r="AB35" s="784"/>
      <c r="AC35" s="784"/>
      <c r="AD35" s="784"/>
      <c r="AE35" s="785"/>
      <c r="AF35" s="786">
        <v>1597</v>
      </c>
      <c r="AG35" s="787"/>
      <c r="AH35" s="787"/>
      <c r="AI35" s="787"/>
      <c r="AJ35" s="788"/>
      <c r="AK35" s="834">
        <v>76</v>
      </c>
      <c r="AL35" s="830"/>
      <c r="AM35" s="830"/>
      <c r="AN35" s="830"/>
      <c r="AO35" s="830"/>
      <c r="AP35" s="830" t="s">
        <v>556</v>
      </c>
      <c r="AQ35" s="830"/>
      <c r="AR35" s="830"/>
      <c r="AS35" s="830"/>
      <c r="AT35" s="830"/>
      <c r="AU35" s="830" t="s">
        <v>556</v>
      </c>
      <c r="AV35" s="830"/>
      <c r="AW35" s="830"/>
      <c r="AX35" s="830"/>
      <c r="AY35" s="830"/>
      <c r="AZ35" s="831" t="s">
        <v>556</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400</v>
      </c>
      <c r="C36" s="781"/>
      <c r="D36" s="781"/>
      <c r="E36" s="781"/>
      <c r="F36" s="781"/>
      <c r="G36" s="781"/>
      <c r="H36" s="781"/>
      <c r="I36" s="781"/>
      <c r="J36" s="781"/>
      <c r="K36" s="781"/>
      <c r="L36" s="781"/>
      <c r="M36" s="781"/>
      <c r="N36" s="781"/>
      <c r="O36" s="781"/>
      <c r="P36" s="782"/>
      <c r="Q36" s="783">
        <v>49</v>
      </c>
      <c r="R36" s="784"/>
      <c r="S36" s="784"/>
      <c r="T36" s="784"/>
      <c r="U36" s="784"/>
      <c r="V36" s="784">
        <v>49</v>
      </c>
      <c r="W36" s="784"/>
      <c r="X36" s="784"/>
      <c r="Y36" s="784"/>
      <c r="Z36" s="784"/>
      <c r="AA36" s="784">
        <v>0</v>
      </c>
      <c r="AB36" s="784"/>
      <c r="AC36" s="784"/>
      <c r="AD36" s="784"/>
      <c r="AE36" s="785"/>
      <c r="AF36" s="786">
        <v>0</v>
      </c>
      <c r="AG36" s="787"/>
      <c r="AH36" s="787"/>
      <c r="AI36" s="787"/>
      <c r="AJ36" s="788"/>
      <c r="AK36" s="834">
        <v>46</v>
      </c>
      <c r="AL36" s="830"/>
      <c r="AM36" s="830"/>
      <c r="AN36" s="830"/>
      <c r="AO36" s="830"/>
      <c r="AP36" s="830">
        <v>2</v>
      </c>
      <c r="AQ36" s="830"/>
      <c r="AR36" s="830"/>
      <c r="AS36" s="830"/>
      <c r="AT36" s="830"/>
      <c r="AU36" s="830">
        <v>2</v>
      </c>
      <c r="AV36" s="830"/>
      <c r="AW36" s="830"/>
      <c r="AX36" s="830"/>
      <c r="AY36" s="830"/>
      <c r="AZ36" s="831" t="s">
        <v>556</v>
      </c>
      <c r="BA36" s="831"/>
      <c r="BB36" s="831"/>
      <c r="BC36" s="831"/>
      <c r="BD36" s="831"/>
      <c r="BE36" s="832" t="s">
        <v>401</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402</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379</v>
      </c>
      <c r="B63" s="789" t="s">
        <v>403</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21874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405</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406</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557</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558</v>
      </c>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v>94</v>
      </c>
      <c r="AG69" s="830"/>
      <c r="AH69" s="830"/>
      <c r="AI69" s="830"/>
      <c r="AJ69" s="830"/>
      <c r="AK69" s="830" t="s">
        <v>556</v>
      </c>
      <c r="AL69" s="830"/>
      <c r="AM69" s="830"/>
      <c r="AN69" s="830"/>
      <c r="AO69" s="830"/>
      <c r="AP69" s="830" t="s">
        <v>556</v>
      </c>
      <c r="AQ69" s="830"/>
      <c r="AR69" s="830"/>
      <c r="AS69" s="830"/>
      <c r="AT69" s="830"/>
      <c r="AU69" s="830" t="s">
        <v>556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559</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124</v>
      </c>
      <c r="AG70" s="830"/>
      <c r="AH70" s="830"/>
      <c r="AI70" s="830"/>
      <c r="AJ70" s="830"/>
      <c r="AK70" s="830" t="s">
        <v>556</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560</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5</v>
      </c>
      <c r="AG71" s="830"/>
      <c r="AH71" s="830"/>
      <c r="AI71" s="830"/>
      <c r="AJ71" s="830"/>
      <c r="AK71" s="830" t="s">
        <v>556</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561</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v>268</v>
      </c>
      <c r="AG72" s="830"/>
      <c r="AH72" s="830"/>
      <c r="AI72" s="830"/>
      <c r="AJ72" s="830"/>
      <c r="AK72" s="830" t="s">
        <v>556</v>
      </c>
      <c r="AL72" s="830"/>
      <c r="AM72" s="830"/>
      <c r="AN72" s="830"/>
      <c r="AO72" s="830"/>
      <c r="AP72" s="830">
        <v>15242</v>
      </c>
      <c r="AQ72" s="830"/>
      <c r="AR72" s="830"/>
      <c r="AS72" s="830"/>
      <c r="AT72" s="830"/>
      <c r="AU72" s="830">
        <v>11264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562</v>
      </c>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v>6</v>
      </c>
      <c r="AG73" s="830"/>
      <c r="AH73" s="830"/>
      <c r="AI73" s="830"/>
      <c r="AJ73" s="830"/>
      <c r="AK73" s="830" t="s">
        <v>556</v>
      </c>
      <c r="AL73" s="830"/>
      <c r="AM73" s="830"/>
      <c r="AN73" s="830"/>
      <c r="AO73" s="830"/>
      <c r="AP73" s="830" t="s">
        <v>556</v>
      </c>
      <c r="AQ73" s="830"/>
      <c r="AR73" s="830"/>
      <c r="AS73" s="830"/>
      <c r="AT73" s="830"/>
      <c r="AU73" s="830" t="s">
        <v>556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563</v>
      </c>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v>8</v>
      </c>
      <c r="AG74" s="830"/>
      <c r="AH74" s="830"/>
      <c r="AI74" s="830"/>
      <c r="AJ74" s="830"/>
      <c r="AK74" s="830" t="s">
        <v>556</v>
      </c>
      <c r="AL74" s="830"/>
      <c r="AM74" s="830"/>
      <c r="AN74" s="830"/>
      <c r="AO74" s="830"/>
      <c r="AP74" s="830" t="s">
        <v>556</v>
      </c>
      <c r="AQ74" s="830"/>
      <c r="AR74" s="830"/>
      <c r="AS74" s="830"/>
      <c r="AT74" s="830"/>
      <c r="AU74" s="830" t="s">
        <v>556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564</v>
      </c>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558</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v>114</v>
      </c>
      <c r="AG76" s="878"/>
      <c r="AH76" s="878"/>
      <c r="AI76" s="878"/>
      <c r="AJ76" s="834"/>
      <c r="AK76" s="879" t="s">
        <v>556</v>
      </c>
      <c r="AL76" s="878"/>
      <c r="AM76" s="878"/>
      <c r="AN76" s="878"/>
      <c r="AO76" s="834"/>
      <c r="AP76" s="879" t="s">
        <v>556</v>
      </c>
      <c r="AQ76" s="878"/>
      <c r="AR76" s="878"/>
      <c r="AS76" s="878"/>
      <c r="AT76" s="834"/>
      <c r="AU76" s="879" t="s">
        <v>556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565</v>
      </c>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v>12528</v>
      </c>
      <c r="AG77" s="878"/>
      <c r="AH77" s="878"/>
      <c r="AI77" s="878"/>
      <c r="AJ77" s="834"/>
      <c r="AK77" s="879" t="s">
        <v>556</v>
      </c>
      <c r="AL77" s="878"/>
      <c r="AM77" s="878"/>
      <c r="AN77" s="878"/>
      <c r="AO77" s="834"/>
      <c r="AP77" s="879" t="s">
        <v>556</v>
      </c>
      <c r="AQ77" s="878"/>
      <c r="AR77" s="878"/>
      <c r="AS77" s="878"/>
      <c r="AT77" s="834"/>
      <c r="AU77" s="879" t="s">
        <v>556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566</v>
      </c>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v>0</v>
      </c>
      <c r="AG78" s="830"/>
      <c r="AH78" s="830"/>
      <c r="AI78" s="830"/>
      <c r="AJ78" s="830"/>
      <c r="AK78" s="830" t="s">
        <v>556</v>
      </c>
      <c r="AL78" s="830"/>
      <c r="AM78" s="830"/>
      <c r="AN78" s="830"/>
      <c r="AO78" s="830"/>
      <c r="AP78" s="830" t="s">
        <v>556</v>
      </c>
      <c r="AQ78" s="830"/>
      <c r="AR78" s="830"/>
      <c r="AS78" s="830"/>
      <c r="AT78" s="830"/>
      <c r="AU78" s="830" t="s">
        <v>556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567</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v>5</v>
      </c>
      <c r="AG79" s="830"/>
      <c r="AH79" s="830"/>
      <c r="AI79" s="830"/>
      <c r="AJ79" s="830"/>
      <c r="AK79" s="830" t="s">
        <v>556</v>
      </c>
      <c r="AL79" s="830"/>
      <c r="AM79" s="830"/>
      <c r="AN79" s="830"/>
      <c r="AO79" s="830"/>
      <c r="AP79" s="830" t="s">
        <v>556</v>
      </c>
      <c r="AQ79" s="830"/>
      <c r="AR79" s="830"/>
      <c r="AS79" s="830"/>
      <c r="AT79" s="830"/>
      <c r="AU79" s="830" t="s">
        <v>556</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568</v>
      </c>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v>62</v>
      </c>
      <c r="AG80" s="830"/>
      <c r="AH80" s="830"/>
      <c r="AI80" s="830"/>
      <c r="AJ80" s="830"/>
      <c r="AK80" s="830">
        <v>8</v>
      </c>
      <c r="AL80" s="830"/>
      <c r="AM80" s="830"/>
      <c r="AN80" s="830"/>
      <c r="AO80" s="830"/>
      <c r="AP80" s="830" t="s">
        <v>556</v>
      </c>
      <c r="AQ80" s="830"/>
      <c r="AR80" s="830"/>
      <c r="AS80" s="830"/>
      <c r="AT80" s="830"/>
      <c r="AU80" s="830" t="s">
        <v>556</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379</v>
      </c>
      <c r="B88" s="789" t="s">
        <v>407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416</v>
      </c>
      <c r="AB109" s="893"/>
      <c r="AC109" s="893"/>
      <c r="AD109" s="893"/>
      <c r="AE109" s="894"/>
      <c r="AF109" s="892" t="s">
        <v>417</v>
      </c>
      <c r="AG109" s="893"/>
      <c r="AH109" s="893"/>
      <c r="AI109" s="893"/>
      <c r="AJ109" s="894"/>
      <c r="AK109" s="892" t="s">
        <v>294</v>
      </c>
      <c r="AL109" s="893"/>
      <c r="AM109" s="893"/>
      <c r="AN109" s="893"/>
      <c r="AO109" s="894"/>
      <c r="AP109" s="892" t="s">
        <v>418</v>
      </c>
      <c r="AQ109" s="893"/>
      <c r="AR109" s="893"/>
      <c r="AS109" s="893"/>
      <c r="AT109" s="895"/>
      <c r="AU109" s="912" t="s">
        <v>415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416</v>
      </c>
      <c r="BR109" s="893"/>
      <c r="BS109" s="893"/>
      <c r="BT109" s="893"/>
      <c r="BU109" s="894"/>
      <c r="BV109" s="892" t="s">
        <v>417</v>
      </c>
      <c r="BW109" s="893"/>
      <c r="BX109" s="893"/>
      <c r="BY109" s="893"/>
      <c r="BZ109" s="894"/>
      <c r="CA109" s="892" t="s">
        <v>294</v>
      </c>
      <c r="CB109" s="893"/>
      <c r="CC109" s="893"/>
      <c r="CD109" s="893"/>
      <c r="CE109" s="894"/>
      <c r="CF109" s="913" t="s">
        <v>418</v>
      </c>
      <c r="CG109" s="913"/>
      <c r="CH109" s="913"/>
      <c r="CI109" s="913"/>
      <c r="CJ109" s="913"/>
      <c r="CK109" s="892" t="s">
        <v>419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416</v>
      </c>
      <c r="DH109" s="893"/>
      <c r="DI109" s="893"/>
      <c r="DJ109" s="893"/>
      <c r="DK109" s="894"/>
      <c r="DL109" s="892" t="s">
        <v>417</v>
      </c>
      <c r="DM109" s="893"/>
      <c r="DN109" s="893"/>
      <c r="DO109" s="893"/>
      <c r="DP109" s="894"/>
      <c r="DQ109" s="892" t="s">
        <v>294</v>
      </c>
      <c r="DR109" s="893"/>
      <c r="DS109" s="893"/>
      <c r="DT109" s="893"/>
      <c r="DU109" s="894"/>
      <c r="DV109" s="892" t="s">
        <v>418</v>
      </c>
      <c r="DW109" s="893"/>
      <c r="DX109" s="893"/>
      <c r="DY109" s="893"/>
      <c r="DZ109" s="895"/>
    </row>
    <row r="110" spans="1:131" s="218" customFormat="1" ht="26.25" customHeight="1" x14ac:dyDescent="0.2">
      <c r="A110" s="896" t="s">
        <v>420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16502667</v>
      </c>
      <c r="AB110" s="900"/>
      <c r="AC110" s="900"/>
      <c r="AD110" s="900"/>
      <c r="AE110" s="901"/>
      <c r="AF110" s="902">
        <v>16913940</v>
      </c>
      <c r="AG110" s="900"/>
      <c r="AH110" s="900"/>
      <c r="AI110" s="900"/>
      <c r="AJ110" s="901"/>
      <c r="AK110" s="902">
        <v>15977741</v>
      </c>
      <c r="AL110" s="900"/>
      <c r="AM110" s="900"/>
      <c r="AN110" s="900"/>
      <c r="AO110" s="901"/>
      <c r="AP110" s="903">
        <v>20.3</v>
      </c>
      <c r="AQ110" s="904"/>
      <c r="AR110" s="904"/>
      <c r="AS110" s="904"/>
      <c r="AT110" s="905"/>
      <c r="AU110" s="906" t="s">
        <v>69</v>
      </c>
      <c r="AV110" s="907"/>
      <c r="AW110" s="907"/>
      <c r="AX110" s="907"/>
      <c r="AY110" s="907"/>
      <c r="AZ110" s="929" t="s">
        <v>421</v>
      </c>
      <c r="BA110" s="897"/>
      <c r="BB110" s="897"/>
      <c r="BC110" s="897"/>
      <c r="BD110" s="897"/>
      <c r="BE110" s="897"/>
      <c r="BF110" s="897"/>
      <c r="BG110" s="897"/>
      <c r="BH110" s="897"/>
      <c r="BI110" s="897"/>
      <c r="BJ110" s="897"/>
      <c r="BK110" s="897"/>
      <c r="BL110" s="897"/>
      <c r="BM110" s="897"/>
      <c r="BN110" s="897"/>
      <c r="BO110" s="897"/>
      <c r="BP110" s="898"/>
      <c r="BQ110" s="930">
        <v>147460529</v>
      </c>
      <c r="BR110" s="931"/>
      <c r="BS110" s="931"/>
      <c r="BT110" s="931"/>
      <c r="BU110" s="931"/>
      <c r="BV110" s="931">
        <v>139362567</v>
      </c>
      <c r="BW110" s="931"/>
      <c r="BX110" s="931"/>
      <c r="BY110" s="931"/>
      <c r="BZ110" s="931"/>
      <c r="CA110" s="931">
        <v>134179189</v>
      </c>
      <c r="CB110" s="931"/>
      <c r="CC110" s="931"/>
      <c r="CD110" s="931"/>
      <c r="CE110" s="931"/>
      <c r="CF110" s="944">
        <v>170.3</v>
      </c>
      <c r="CG110" s="945"/>
      <c r="CH110" s="945"/>
      <c r="CI110" s="945"/>
      <c r="CJ110" s="945"/>
      <c r="CK110" s="946" t="s">
        <v>422</v>
      </c>
      <c r="CL110" s="947"/>
      <c r="CM110" s="929" t="s">
        <v>423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425</v>
      </c>
      <c r="BA111" s="923"/>
      <c r="BB111" s="923"/>
      <c r="BC111" s="923"/>
      <c r="BD111" s="923"/>
      <c r="BE111" s="923"/>
      <c r="BF111" s="923"/>
      <c r="BG111" s="923"/>
      <c r="BH111" s="923"/>
      <c r="BI111" s="923"/>
      <c r="BJ111" s="923"/>
      <c r="BK111" s="923"/>
      <c r="BL111" s="923"/>
      <c r="BM111" s="923"/>
      <c r="BN111" s="923"/>
      <c r="BO111" s="923"/>
      <c r="BP111" s="924"/>
      <c r="BQ111" s="925">
        <v>4077066</v>
      </c>
      <c r="BR111" s="926"/>
      <c r="BS111" s="926"/>
      <c r="BT111" s="926"/>
      <c r="BU111" s="926"/>
      <c r="BV111" s="926">
        <v>4465940</v>
      </c>
      <c r="BW111" s="926"/>
      <c r="BX111" s="926"/>
      <c r="BY111" s="926"/>
      <c r="BZ111" s="926"/>
      <c r="CA111" s="926">
        <v>2279446</v>
      </c>
      <c r="CB111" s="926"/>
      <c r="CC111" s="926"/>
      <c r="CD111" s="926"/>
      <c r="CE111" s="926"/>
      <c r="CF111" s="920">
        <v>2.9</v>
      </c>
      <c r="CG111" s="921"/>
      <c r="CH111" s="921"/>
      <c r="CI111" s="921"/>
      <c r="CJ111" s="921"/>
      <c r="CK111" s="948"/>
      <c r="CL111" s="949"/>
      <c r="CM111" s="922" t="s">
        <v>426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427</v>
      </c>
      <c r="B112" s="953"/>
      <c r="C112" s="923" t="s">
        <v>428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429</v>
      </c>
      <c r="BA112" s="923"/>
      <c r="BB112" s="923"/>
      <c r="BC112" s="923"/>
      <c r="BD112" s="923"/>
      <c r="BE112" s="923"/>
      <c r="BF112" s="923"/>
      <c r="BG112" s="923"/>
      <c r="BH112" s="923"/>
      <c r="BI112" s="923"/>
      <c r="BJ112" s="923"/>
      <c r="BK112" s="923"/>
      <c r="BL112" s="923"/>
      <c r="BM112" s="923"/>
      <c r="BN112" s="923"/>
      <c r="BO112" s="923"/>
      <c r="BP112" s="924"/>
      <c r="BQ112" s="925">
        <v>42128308</v>
      </c>
      <c r="BR112" s="926"/>
      <c r="BS112" s="926"/>
      <c r="BT112" s="926"/>
      <c r="BU112" s="926"/>
      <c r="BV112" s="926">
        <v>39327963</v>
      </c>
      <c r="BW112" s="926"/>
      <c r="BX112" s="926"/>
      <c r="BY112" s="926"/>
      <c r="BZ112" s="926"/>
      <c r="CA112" s="926">
        <v>35949974</v>
      </c>
      <c r="CB112" s="926"/>
      <c r="CC112" s="926"/>
      <c r="CD112" s="926"/>
      <c r="CE112" s="926"/>
      <c r="CF112" s="920">
        <v>45.6</v>
      </c>
      <c r="CG112" s="921"/>
      <c r="CH112" s="921"/>
      <c r="CI112" s="921"/>
      <c r="CJ112" s="921"/>
      <c r="CK112" s="948"/>
      <c r="CL112" s="949"/>
      <c r="CM112" s="922" t="s">
        <v>430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431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4477273</v>
      </c>
      <c r="AB113" s="938"/>
      <c r="AC113" s="938"/>
      <c r="AD113" s="938"/>
      <c r="AE113" s="939"/>
      <c r="AF113" s="940">
        <v>4263367</v>
      </c>
      <c r="AG113" s="938"/>
      <c r="AH113" s="938"/>
      <c r="AI113" s="938"/>
      <c r="AJ113" s="939"/>
      <c r="AK113" s="940">
        <v>4032327</v>
      </c>
      <c r="AL113" s="938"/>
      <c r="AM113" s="938"/>
      <c r="AN113" s="938"/>
      <c r="AO113" s="939"/>
      <c r="AP113" s="941">
        <v>5.0999999999999996</v>
      </c>
      <c r="AQ113" s="942"/>
      <c r="AR113" s="942"/>
      <c r="AS113" s="942"/>
      <c r="AT113" s="943"/>
      <c r="AU113" s="908"/>
      <c r="AV113" s="909"/>
      <c r="AW113" s="909"/>
      <c r="AX113" s="909"/>
      <c r="AY113" s="909"/>
      <c r="AZ113" s="922" t="s">
        <v>432</v>
      </c>
      <c r="BA113" s="923"/>
      <c r="BB113" s="923"/>
      <c r="BC113" s="923"/>
      <c r="BD113" s="923"/>
      <c r="BE113" s="923"/>
      <c r="BF113" s="923"/>
      <c r="BG113" s="923"/>
      <c r="BH113" s="923"/>
      <c r="BI113" s="923"/>
      <c r="BJ113" s="923"/>
      <c r="BK113" s="923"/>
      <c r="BL113" s="923"/>
      <c r="BM113" s="923"/>
      <c r="BN113" s="923"/>
      <c r="BO113" s="923"/>
      <c r="BP113" s="924"/>
      <c r="BQ113" s="925">
        <v>13612919</v>
      </c>
      <c r="BR113" s="926"/>
      <c r="BS113" s="926"/>
      <c r="BT113" s="926"/>
      <c r="BU113" s="926"/>
      <c r="BV113" s="926">
        <v>12473569</v>
      </c>
      <c r="BW113" s="926"/>
      <c r="BX113" s="926"/>
      <c r="BY113" s="926"/>
      <c r="BZ113" s="926"/>
      <c r="CA113" s="926">
        <v>11263508</v>
      </c>
      <c r="CB113" s="926"/>
      <c r="CC113" s="926"/>
      <c r="CD113" s="926"/>
      <c r="CE113" s="926"/>
      <c r="CF113" s="920">
        <v>14.3</v>
      </c>
      <c r="CG113" s="921"/>
      <c r="CH113" s="921"/>
      <c r="CI113" s="921"/>
      <c r="CJ113" s="921"/>
      <c r="CK113" s="948"/>
      <c r="CL113" s="949"/>
      <c r="CM113" s="922" t="s">
        <v>433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745505</v>
      </c>
      <c r="AB114" s="959"/>
      <c r="AC114" s="959"/>
      <c r="AD114" s="959"/>
      <c r="AE114" s="960"/>
      <c r="AF114" s="961">
        <v>1000329</v>
      </c>
      <c r="AG114" s="959"/>
      <c r="AH114" s="959"/>
      <c r="AI114" s="959"/>
      <c r="AJ114" s="960"/>
      <c r="AK114" s="961">
        <v>1265204</v>
      </c>
      <c r="AL114" s="959"/>
      <c r="AM114" s="959"/>
      <c r="AN114" s="959"/>
      <c r="AO114" s="960"/>
      <c r="AP114" s="962">
        <v>1.6</v>
      </c>
      <c r="AQ114" s="963"/>
      <c r="AR114" s="963"/>
      <c r="AS114" s="963"/>
      <c r="AT114" s="964"/>
      <c r="AU114" s="908"/>
      <c r="AV114" s="909"/>
      <c r="AW114" s="909"/>
      <c r="AX114" s="909"/>
      <c r="AY114" s="909"/>
      <c r="AZ114" s="922" t="s">
        <v>435</v>
      </c>
      <c r="BA114" s="923"/>
      <c r="BB114" s="923"/>
      <c r="BC114" s="923"/>
      <c r="BD114" s="923"/>
      <c r="BE114" s="923"/>
      <c r="BF114" s="923"/>
      <c r="BG114" s="923"/>
      <c r="BH114" s="923"/>
      <c r="BI114" s="923"/>
      <c r="BJ114" s="923"/>
      <c r="BK114" s="923"/>
      <c r="BL114" s="923"/>
      <c r="BM114" s="923"/>
      <c r="BN114" s="923"/>
      <c r="BO114" s="923"/>
      <c r="BP114" s="924"/>
      <c r="BQ114" s="925">
        <v>22331768</v>
      </c>
      <c r="BR114" s="926"/>
      <c r="BS114" s="926"/>
      <c r="BT114" s="926"/>
      <c r="BU114" s="926"/>
      <c r="BV114" s="926">
        <v>23408520</v>
      </c>
      <c r="BW114" s="926"/>
      <c r="BX114" s="926"/>
      <c r="BY114" s="926"/>
      <c r="BZ114" s="926"/>
      <c r="CA114" s="926">
        <v>23447378</v>
      </c>
      <c r="CB114" s="926"/>
      <c r="CC114" s="926"/>
      <c r="CD114" s="926"/>
      <c r="CE114" s="926"/>
      <c r="CF114" s="920">
        <v>29.8</v>
      </c>
      <c r="CG114" s="921"/>
      <c r="CH114" s="921"/>
      <c r="CI114" s="921"/>
      <c r="CJ114" s="921"/>
      <c r="CK114" s="948"/>
      <c r="CL114" s="949"/>
      <c r="CM114" s="922" t="s">
        <v>436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35997</v>
      </c>
      <c r="AB115" s="938"/>
      <c r="AC115" s="938"/>
      <c r="AD115" s="938"/>
      <c r="AE115" s="939"/>
      <c r="AF115" s="940">
        <v>23926</v>
      </c>
      <c r="AG115" s="938"/>
      <c r="AH115" s="938"/>
      <c r="AI115" s="938"/>
      <c r="AJ115" s="939"/>
      <c r="AK115" s="940">
        <v>15884</v>
      </c>
      <c r="AL115" s="938"/>
      <c r="AM115" s="938"/>
      <c r="AN115" s="938"/>
      <c r="AO115" s="939"/>
      <c r="AP115" s="941">
        <v>0</v>
      </c>
      <c r="AQ115" s="942"/>
      <c r="AR115" s="942"/>
      <c r="AS115" s="942"/>
      <c r="AT115" s="943"/>
      <c r="AU115" s="908"/>
      <c r="AV115" s="909"/>
      <c r="AW115" s="909"/>
      <c r="AX115" s="909"/>
      <c r="AY115" s="909"/>
      <c r="AZ115" s="922" t="s">
        <v>438</v>
      </c>
      <c r="BA115" s="923"/>
      <c r="BB115" s="923"/>
      <c r="BC115" s="923"/>
      <c r="BD115" s="923"/>
      <c r="BE115" s="923"/>
      <c r="BF115" s="923"/>
      <c r="BG115" s="923"/>
      <c r="BH115" s="923"/>
      <c r="BI115" s="923"/>
      <c r="BJ115" s="923"/>
      <c r="BK115" s="923"/>
      <c r="BL115" s="923"/>
      <c r="BM115" s="923"/>
      <c r="BN115" s="923"/>
      <c r="BO115" s="923"/>
      <c r="BP115" s="924"/>
      <c r="BQ115" s="925">
        <v>1129771</v>
      </c>
      <c r="BR115" s="926"/>
      <c r="BS115" s="926"/>
      <c r="BT115" s="926"/>
      <c r="BU115" s="926"/>
      <c r="BV115" s="926">
        <v>1128658</v>
      </c>
      <c r="BW115" s="926"/>
      <c r="BX115" s="926"/>
      <c r="BY115" s="926"/>
      <c r="BZ115" s="926"/>
      <c r="CA115" s="926">
        <v>1025623</v>
      </c>
      <c r="CB115" s="926"/>
      <c r="CC115" s="926"/>
      <c r="CD115" s="926"/>
      <c r="CE115" s="926"/>
      <c r="CF115" s="920">
        <v>1.3</v>
      </c>
      <c r="CG115" s="921"/>
      <c r="CH115" s="921"/>
      <c r="CI115" s="921"/>
      <c r="CJ115" s="921"/>
      <c r="CK115" s="948"/>
      <c r="CL115" s="949"/>
      <c r="CM115" s="922" t="s">
        <v>439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3596797</v>
      </c>
      <c r="DH115" s="959"/>
      <c r="DI115" s="959"/>
      <c r="DJ115" s="959"/>
      <c r="DK115" s="960"/>
      <c r="DL115" s="961">
        <v>4420114</v>
      </c>
      <c r="DM115" s="959"/>
      <c r="DN115" s="959"/>
      <c r="DO115" s="959"/>
      <c r="DP115" s="960"/>
      <c r="DQ115" s="961">
        <v>2248895</v>
      </c>
      <c r="DR115" s="959"/>
      <c r="DS115" s="959"/>
      <c r="DT115" s="959"/>
      <c r="DU115" s="960"/>
      <c r="DV115" s="962">
        <v>2.9</v>
      </c>
      <c r="DW115" s="963"/>
      <c r="DX115" s="963"/>
      <c r="DY115" s="963"/>
      <c r="DZ115" s="964"/>
    </row>
    <row r="116" spans="1:130" s="218" customFormat="1" ht="26.25" customHeight="1" x14ac:dyDescent="0.2">
      <c r="A116" s="956"/>
      <c r="B116" s="957"/>
      <c r="C116" s="965" t="s">
        <v>440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441</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463287</v>
      </c>
      <c r="DH116" s="959"/>
      <c r="DI116" s="959"/>
      <c r="DJ116" s="959"/>
      <c r="DK116" s="960"/>
      <c r="DL116" s="961">
        <v>45826</v>
      </c>
      <c r="DM116" s="959"/>
      <c r="DN116" s="959"/>
      <c r="DO116" s="959"/>
      <c r="DP116" s="960"/>
      <c r="DQ116" s="961">
        <v>30551</v>
      </c>
      <c r="DR116" s="959"/>
      <c r="DS116" s="959"/>
      <c r="DT116" s="959"/>
      <c r="DU116" s="960"/>
      <c r="DV116" s="962">
        <v>0</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443</v>
      </c>
      <c r="Z117" s="894"/>
      <c r="AA117" s="978">
        <v>21761442</v>
      </c>
      <c r="AB117" s="979"/>
      <c r="AC117" s="979"/>
      <c r="AD117" s="979"/>
      <c r="AE117" s="980"/>
      <c r="AF117" s="981">
        <v>22201562</v>
      </c>
      <c r="AG117" s="979"/>
      <c r="AH117" s="979"/>
      <c r="AI117" s="979"/>
      <c r="AJ117" s="980"/>
      <c r="AK117" s="981">
        <v>21291156</v>
      </c>
      <c r="AL117" s="979"/>
      <c r="AM117" s="979"/>
      <c r="AN117" s="979"/>
      <c r="AO117" s="980"/>
      <c r="AP117" s="982"/>
      <c r="AQ117" s="983"/>
      <c r="AR117" s="983"/>
      <c r="AS117" s="983"/>
      <c r="AT117" s="984"/>
      <c r="AU117" s="908"/>
      <c r="AV117" s="909"/>
      <c r="AW117" s="909"/>
      <c r="AX117" s="909"/>
      <c r="AY117" s="909"/>
      <c r="AZ117" s="974" t="s">
        <v>444</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416</v>
      </c>
      <c r="AB118" s="893"/>
      <c r="AC118" s="893"/>
      <c r="AD118" s="893"/>
      <c r="AE118" s="894"/>
      <c r="AF118" s="892" t="s">
        <v>417</v>
      </c>
      <c r="AG118" s="893"/>
      <c r="AH118" s="893"/>
      <c r="AI118" s="893"/>
      <c r="AJ118" s="894"/>
      <c r="AK118" s="892" t="s">
        <v>294</v>
      </c>
      <c r="AL118" s="893"/>
      <c r="AM118" s="893"/>
      <c r="AN118" s="893"/>
      <c r="AO118" s="894"/>
      <c r="AP118" s="970" t="s">
        <v>418</v>
      </c>
      <c r="AQ118" s="971"/>
      <c r="AR118" s="971"/>
      <c r="AS118" s="971"/>
      <c r="AT118" s="972"/>
      <c r="AU118" s="908"/>
      <c r="AV118" s="909"/>
      <c r="AW118" s="909"/>
      <c r="AX118" s="909"/>
      <c r="AY118" s="909"/>
      <c r="AZ118" s="973" t="s">
        <v>446</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422</v>
      </c>
      <c r="B119" s="947"/>
      <c r="C119" s="929" t="s">
        <v>423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448</v>
      </c>
      <c r="BP119" s="1005"/>
      <c r="BQ119" s="999">
        <v>230740361</v>
      </c>
      <c r="BR119" s="1000"/>
      <c r="BS119" s="1000"/>
      <c r="BT119" s="1000"/>
      <c r="BU119" s="1000"/>
      <c r="BV119" s="1000">
        <v>220167217</v>
      </c>
      <c r="BW119" s="1000"/>
      <c r="BX119" s="1000"/>
      <c r="BY119" s="1000"/>
      <c r="BZ119" s="1000"/>
      <c r="CA119" s="1000">
        <v>208145118</v>
      </c>
      <c r="CB119" s="1000"/>
      <c r="CC119" s="1000"/>
      <c r="CD119" s="1000"/>
      <c r="CE119" s="1000"/>
      <c r="CF119" s="1001"/>
      <c r="CG119" s="1002"/>
      <c r="CH119" s="1002"/>
      <c r="CI119" s="1002"/>
      <c r="CJ119" s="1003"/>
      <c r="CK119" s="950"/>
      <c r="CL119" s="951"/>
      <c r="CM119" s="973" t="s">
        <v>449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16982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450</v>
      </c>
      <c r="AV120" s="992"/>
      <c r="AW120" s="992"/>
      <c r="AX120" s="992"/>
      <c r="AY120" s="993"/>
      <c r="AZ120" s="929" t="s">
        <v>451</v>
      </c>
      <c r="BA120" s="897"/>
      <c r="BB120" s="897"/>
      <c r="BC120" s="897"/>
      <c r="BD120" s="897"/>
      <c r="BE120" s="897"/>
      <c r="BF120" s="897"/>
      <c r="BG120" s="897"/>
      <c r="BH120" s="897"/>
      <c r="BI120" s="897"/>
      <c r="BJ120" s="897"/>
      <c r="BK120" s="897"/>
      <c r="BL120" s="897"/>
      <c r="BM120" s="897"/>
      <c r="BN120" s="897"/>
      <c r="BO120" s="897"/>
      <c r="BP120" s="898"/>
      <c r="BQ120" s="930">
        <v>36839520</v>
      </c>
      <c r="BR120" s="931"/>
      <c r="BS120" s="931"/>
      <c r="BT120" s="931"/>
      <c r="BU120" s="931"/>
      <c r="BV120" s="931">
        <v>38614781</v>
      </c>
      <c r="BW120" s="931"/>
      <c r="BX120" s="931"/>
      <c r="BY120" s="931"/>
      <c r="BZ120" s="931"/>
      <c r="CA120" s="931">
        <v>41326712</v>
      </c>
      <c r="CB120" s="931"/>
      <c r="CC120" s="931"/>
      <c r="CD120" s="931"/>
      <c r="CE120" s="931"/>
      <c r="CF120" s="944">
        <v>52.5</v>
      </c>
      <c r="CG120" s="945"/>
      <c r="CH120" s="945"/>
      <c r="CI120" s="945"/>
      <c r="CJ120" s="945"/>
      <c r="CK120" s="1006" t="s">
        <v>452</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38122171</v>
      </c>
      <c r="DH120" s="931"/>
      <c r="DI120" s="931"/>
      <c r="DJ120" s="931"/>
      <c r="DK120" s="931"/>
      <c r="DL120" s="931">
        <v>36069320</v>
      </c>
      <c r="DM120" s="931"/>
      <c r="DN120" s="931"/>
      <c r="DO120" s="931"/>
      <c r="DP120" s="931"/>
      <c r="DQ120" s="931">
        <v>33278612</v>
      </c>
      <c r="DR120" s="931"/>
      <c r="DS120" s="931"/>
      <c r="DT120" s="931"/>
      <c r="DU120" s="931"/>
      <c r="DV120" s="932">
        <v>42.2</v>
      </c>
      <c r="DW120" s="932"/>
      <c r="DX120" s="932"/>
      <c r="DY120" s="932"/>
      <c r="DZ120" s="933"/>
    </row>
    <row r="121" spans="1:130" s="218" customFormat="1" ht="26.25" customHeight="1" x14ac:dyDescent="0.2">
      <c r="A121" s="1057"/>
      <c r="B121" s="949"/>
      <c r="C121" s="974" t="s">
        <v>453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454</v>
      </c>
      <c r="BA121" s="923"/>
      <c r="BB121" s="923"/>
      <c r="BC121" s="923"/>
      <c r="BD121" s="923"/>
      <c r="BE121" s="923"/>
      <c r="BF121" s="923"/>
      <c r="BG121" s="923"/>
      <c r="BH121" s="923"/>
      <c r="BI121" s="923"/>
      <c r="BJ121" s="923"/>
      <c r="BK121" s="923"/>
      <c r="BL121" s="923"/>
      <c r="BM121" s="923"/>
      <c r="BN121" s="923"/>
      <c r="BO121" s="923"/>
      <c r="BP121" s="924"/>
      <c r="BQ121" s="925">
        <v>21923620</v>
      </c>
      <c r="BR121" s="926"/>
      <c r="BS121" s="926"/>
      <c r="BT121" s="926"/>
      <c r="BU121" s="926"/>
      <c r="BV121" s="926">
        <v>21196384</v>
      </c>
      <c r="BW121" s="926"/>
      <c r="BX121" s="926"/>
      <c r="BY121" s="926"/>
      <c r="BZ121" s="926"/>
      <c r="CA121" s="926">
        <v>21076548</v>
      </c>
      <c r="CB121" s="926"/>
      <c r="CC121" s="926"/>
      <c r="CD121" s="926"/>
      <c r="CE121" s="926"/>
      <c r="CF121" s="920">
        <v>26.8</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3591565</v>
      </c>
      <c r="DH121" s="926"/>
      <c r="DI121" s="926"/>
      <c r="DJ121" s="926"/>
      <c r="DK121" s="926"/>
      <c r="DL121" s="926">
        <v>2827602</v>
      </c>
      <c r="DM121" s="926"/>
      <c r="DN121" s="926"/>
      <c r="DO121" s="926"/>
      <c r="DP121" s="926"/>
      <c r="DQ121" s="926">
        <v>2196044</v>
      </c>
      <c r="DR121" s="926"/>
      <c r="DS121" s="926"/>
      <c r="DT121" s="926"/>
      <c r="DU121" s="926"/>
      <c r="DV121" s="927">
        <v>2.8</v>
      </c>
      <c r="DW121" s="927"/>
      <c r="DX121" s="927"/>
      <c r="DY121" s="927"/>
      <c r="DZ121" s="928"/>
    </row>
    <row r="122" spans="1:130" s="218" customFormat="1" ht="26.25" customHeight="1" x14ac:dyDescent="0.2">
      <c r="A122" s="1057"/>
      <c r="B122" s="949"/>
      <c r="C122" s="922" t="s">
        <v>436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455</v>
      </c>
      <c r="BA122" s="965"/>
      <c r="BB122" s="965"/>
      <c r="BC122" s="965"/>
      <c r="BD122" s="965"/>
      <c r="BE122" s="965"/>
      <c r="BF122" s="965"/>
      <c r="BG122" s="965"/>
      <c r="BH122" s="965"/>
      <c r="BI122" s="965"/>
      <c r="BJ122" s="965"/>
      <c r="BK122" s="965"/>
      <c r="BL122" s="965"/>
      <c r="BM122" s="965"/>
      <c r="BN122" s="965"/>
      <c r="BO122" s="965"/>
      <c r="BP122" s="966"/>
      <c r="BQ122" s="999">
        <v>150912524</v>
      </c>
      <c r="BR122" s="1000"/>
      <c r="BS122" s="1000"/>
      <c r="BT122" s="1000"/>
      <c r="BU122" s="1000"/>
      <c r="BV122" s="1000">
        <v>144471703</v>
      </c>
      <c r="BW122" s="1000"/>
      <c r="BX122" s="1000"/>
      <c r="BY122" s="1000"/>
      <c r="BZ122" s="1000"/>
      <c r="CA122" s="1000">
        <v>138028934</v>
      </c>
      <c r="CB122" s="1000"/>
      <c r="CC122" s="1000"/>
      <c r="CD122" s="1000"/>
      <c r="CE122" s="1000"/>
      <c r="CF122" s="1017">
        <v>175.2</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v>405946</v>
      </c>
      <c r="DH122" s="926"/>
      <c r="DI122" s="926"/>
      <c r="DJ122" s="926"/>
      <c r="DK122" s="926"/>
      <c r="DL122" s="926">
        <v>423661</v>
      </c>
      <c r="DM122" s="926"/>
      <c r="DN122" s="926"/>
      <c r="DO122" s="926"/>
      <c r="DP122" s="926"/>
      <c r="DQ122" s="926">
        <v>468639</v>
      </c>
      <c r="DR122" s="926"/>
      <c r="DS122" s="926"/>
      <c r="DT122" s="926"/>
      <c r="DU122" s="926"/>
      <c r="DV122" s="927">
        <v>0.6</v>
      </c>
      <c r="DW122" s="927"/>
      <c r="DX122" s="927"/>
      <c r="DY122" s="927"/>
      <c r="DZ122" s="928"/>
    </row>
    <row r="123" spans="1:130" s="218" customFormat="1" ht="26.25" customHeight="1" x14ac:dyDescent="0.2">
      <c r="A123" s="1057"/>
      <c r="B123" s="949"/>
      <c r="C123" s="922" t="s">
        <v>442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35997</v>
      </c>
      <c r="AB123" s="959"/>
      <c r="AC123" s="959"/>
      <c r="AD123" s="959"/>
      <c r="AE123" s="960"/>
      <c r="AF123" s="961">
        <v>23926</v>
      </c>
      <c r="AG123" s="959"/>
      <c r="AH123" s="959"/>
      <c r="AI123" s="959"/>
      <c r="AJ123" s="960"/>
      <c r="AK123" s="961">
        <v>15884</v>
      </c>
      <c r="AL123" s="959"/>
      <c r="AM123" s="959"/>
      <c r="AN123" s="959"/>
      <c r="AO123" s="960"/>
      <c r="AP123" s="962">
        <v>0</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456</v>
      </c>
      <c r="BP123" s="1005"/>
      <c r="BQ123" s="1063">
        <v>209675664</v>
      </c>
      <c r="BR123" s="1064"/>
      <c r="BS123" s="1064"/>
      <c r="BT123" s="1064"/>
      <c r="BU123" s="1064"/>
      <c r="BV123" s="1064">
        <v>204282868</v>
      </c>
      <c r="BW123" s="1064"/>
      <c r="BX123" s="1064"/>
      <c r="BY123" s="1064"/>
      <c r="BZ123" s="1064"/>
      <c r="CA123" s="1064">
        <v>200432194</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v>5120</v>
      </c>
      <c r="DH123" s="959"/>
      <c r="DI123" s="959"/>
      <c r="DJ123" s="959"/>
      <c r="DK123" s="960"/>
      <c r="DL123" s="961">
        <v>4443</v>
      </c>
      <c r="DM123" s="959"/>
      <c r="DN123" s="959"/>
      <c r="DO123" s="959"/>
      <c r="DP123" s="960"/>
      <c r="DQ123" s="961">
        <v>4337</v>
      </c>
      <c r="DR123" s="959"/>
      <c r="DS123" s="959"/>
      <c r="DT123" s="959"/>
      <c r="DU123" s="960"/>
      <c r="DV123" s="962">
        <v>0</v>
      </c>
      <c r="DW123" s="963"/>
      <c r="DX123" s="963"/>
      <c r="DY123" s="963"/>
      <c r="DZ123" s="964"/>
    </row>
    <row r="124" spans="1:130" s="218" customFormat="1" ht="26.25" customHeight="1" thickBot="1" x14ac:dyDescent="0.25">
      <c r="A124" s="1057"/>
      <c r="B124" s="949"/>
      <c r="C124" s="922" t="s">
        <v>445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27.7</v>
      </c>
      <c r="BR124" s="1027"/>
      <c r="BS124" s="1027"/>
      <c r="BT124" s="1027"/>
      <c r="BU124" s="1027"/>
      <c r="BV124" s="1027">
        <v>20.6</v>
      </c>
      <c r="BW124" s="1027"/>
      <c r="BX124" s="1027"/>
      <c r="BY124" s="1027"/>
      <c r="BZ124" s="1027"/>
      <c r="CA124" s="1027">
        <v>9.6999999999999993</v>
      </c>
      <c r="CB124" s="1027"/>
      <c r="CC124" s="1027"/>
      <c r="CD124" s="1027"/>
      <c r="CE124" s="1027"/>
      <c r="CF124" s="1028"/>
      <c r="CG124" s="1029"/>
      <c r="CH124" s="1029"/>
      <c r="CI124" s="1029"/>
      <c r="CJ124" s="1030"/>
      <c r="CK124" s="1012"/>
      <c r="CL124" s="1012"/>
      <c r="CM124" s="1012"/>
      <c r="CN124" s="1012"/>
      <c r="CO124" s="1013"/>
      <c r="CP124" s="1019" t="s">
        <v>458</v>
      </c>
      <c r="CQ124" s="1020"/>
      <c r="CR124" s="1020"/>
      <c r="CS124" s="1020"/>
      <c r="CT124" s="1020"/>
      <c r="CU124" s="1020"/>
      <c r="CV124" s="1020"/>
      <c r="CW124" s="1020"/>
      <c r="CX124" s="1020"/>
      <c r="CY124" s="1020"/>
      <c r="CZ124" s="1020"/>
      <c r="DA124" s="1020"/>
      <c r="DB124" s="1020"/>
      <c r="DC124" s="1020"/>
      <c r="DD124" s="1020"/>
      <c r="DE124" s="1020"/>
      <c r="DF124" s="1021"/>
      <c r="DG124" s="1004">
        <v>3506</v>
      </c>
      <c r="DH124" s="986"/>
      <c r="DI124" s="986"/>
      <c r="DJ124" s="986"/>
      <c r="DK124" s="987"/>
      <c r="DL124" s="985">
        <v>2937</v>
      </c>
      <c r="DM124" s="986"/>
      <c r="DN124" s="986"/>
      <c r="DO124" s="986"/>
      <c r="DP124" s="987"/>
      <c r="DQ124" s="985">
        <v>2342</v>
      </c>
      <c r="DR124" s="986"/>
      <c r="DS124" s="986"/>
      <c r="DT124" s="986"/>
      <c r="DU124" s="987"/>
      <c r="DV124" s="988">
        <v>0</v>
      </c>
      <c r="DW124" s="989"/>
      <c r="DX124" s="989"/>
      <c r="DY124" s="989"/>
      <c r="DZ124" s="990"/>
    </row>
    <row r="125" spans="1:130" s="218" customFormat="1" ht="26.25" customHeight="1" x14ac:dyDescent="0.2">
      <c r="A125" s="1057"/>
      <c r="B125" s="949"/>
      <c r="C125" s="922" t="s">
        <v>447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459</v>
      </c>
      <c r="CL125" s="1007"/>
      <c r="CM125" s="1007"/>
      <c r="CN125" s="1007"/>
      <c r="CO125" s="1008"/>
      <c r="CP125" s="929" t="s">
        <v>460</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461</v>
      </c>
      <c r="CQ126" s="923"/>
      <c r="CR126" s="923"/>
      <c r="CS126" s="923"/>
      <c r="CT126" s="923"/>
      <c r="CU126" s="923"/>
      <c r="CV126" s="923"/>
      <c r="CW126" s="923"/>
      <c r="CX126" s="923"/>
      <c r="CY126" s="923"/>
      <c r="CZ126" s="923"/>
      <c r="DA126" s="923"/>
      <c r="DB126" s="923"/>
      <c r="DC126" s="923"/>
      <c r="DD126" s="923"/>
      <c r="DE126" s="923"/>
      <c r="DF126" s="924"/>
      <c r="DG126" s="925">
        <v>1129771</v>
      </c>
      <c r="DH126" s="926"/>
      <c r="DI126" s="926"/>
      <c r="DJ126" s="926"/>
      <c r="DK126" s="926"/>
      <c r="DL126" s="926">
        <v>1128658</v>
      </c>
      <c r="DM126" s="926"/>
      <c r="DN126" s="926"/>
      <c r="DO126" s="926"/>
      <c r="DP126" s="926"/>
      <c r="DQ126" s="926">
        <v>1025623</v>
      </c>
      <c r="DR126" s="926"/>
      <c r="DS126" s="926"/>
      <c r="DT126" s="926"/>
      <c r="DU126" s="926"/>
      <c r="DV126" s="927">
        <v>1.3</v>
      </c>
      <c r="DW126" s="927"/>
      <c r="DX126" s="927"/>
      <c r="DY126" s="927"/>
      <c r="DZ126" s="928"/>
    </row>
    <row r="127" spans="1:130" s="218" customFormat="1" ht="26.25" customHeight="1" x14ac:dyDescent="0.2">
      <c r="A127" s="1058"/>
      <c r="B127" s="951"/>
      <c r="C127" s="973" t="s">
        <v>462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463</v>
      </c>
      <c r="AY127" s="1032"/>
      <c r="AZ127" s="1032"/>
      <c r="BA127" s="1032"/>
      <c r="BB127" s="1032"/>
      <c r="BC127" s="1032"/>
      <c r="BD127" s="1032"/>
      <c r="BE127" s="1033"/>
      <c r="BF127" s="1034" t="s">
        <v>464</v>
      </c>
      <c r="BG127" s="1032"/>
      <c r="BH127" s="1032"/>
      <c r="BI127" s="1032"/>
      <c r="BJ127" s="1032"/>
      <c r="BK127" s="1032"/>
      <c r="BL127" s="1033"/>
      <c r="BM127" s="1034" t="s">
        <v>465</v>
      </c>
      <c r="BN127" s="1032"/>
      <c r="BO127" s="1032"/>
      <c r="BP127" s="1032"/>
      <c r="BQ127" s="1032"/>
      <c r="BR127" s="1032"/>
      <c r="BS127" s="1033"/>
      <c r="BT127" s="1034" t="s">
        <v>466</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467</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469</v>
      </c>
      <c r="X128" s="1043"/>
      <c r="Y128" s="1043"/>
      <c r="Z128" s="1044"/>
      <c r="AA128" s="1045">
        <v>3117178</v>
      </c>
      <c r="AB128" s="1046"/>
      <c r="AC128" s="1046"/>
      <c r="AD128" s="1046"/>
      <c r="AE128" s="1047"/>
      <c r="AF128" s="1048">
        <v>3409250</v>
      </c>
      <c r="AG128" s="1046"/>
      <c r="AH128" s="1046"/>
      <c r="AI128" s="1046"/>
      <c r="AJ128" s="1047"/>
      <c r="AK128" s="1048">
        <v>3825110</v>
      </c>
      <c r="AL128" s="1046"/>
      <c r="AM128" s="1046"/>
      <c r="AN128" s="1046"/>
      <c r="AO128" s="1047"/>
      <c r="AP128" s="1049"/>
      <c r="AQ128" s="1050"/>
      <c r="AR128" s="1050"/>
      <c r="AS128" s="1050"/>
      <c r="AT128" s="1051"/>
      <c r="AU128" s="220"/>
      <c r="AV128" s="220"/>
      <c r="AW128" s="220"/>
      <c r="AX128" s="896" t="s">
        <v>470</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471</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472</v>
      </c>
      <c r="X129" s="1071"/>
      <c r="Y129" s="1071"/>
      <c r="Z129" s="1072"/>
      <c r="AA129" s="958">
        <v>90613583</v>
      </c>
      <c r="AB129" s="959"/>
      <c r="AC129" s="959"/>
      <c r="AD129" s="959"/>
      <c r="AE129" s="960"/>
      <c r="AF129" s="961">
        <v>91426035</v>
      </c>
      <c r="AG129" s="959"/>
      <c r="AH129" s="959"/>
      <c r="AI129" s="959"/>
      <c r="AJ129" s="960"/>
      <c r="AK129" s="961">
        <v>92760094</v>
      </c>
      <c r="AL129" s="959"/>
      <c r="AM129" s="959"/>
      <c r="AN129" s="959"/>
      <c r="AO129" s="960"/>
      <c r="AP129" s="1073"/>
      <c r="AQ129" s="1074"/>
      <c r="AR129" s="1074"/>
      <c r="AS129" s="1074"/>
      <c r="AT129" s="1075"/>
      <c r="AU129" s="221"/>
      <c r="AV129" s="221"/>
      <c r="AW129" s="221"/>
      <c r="AX129" s="1065" t="s">
        <v>473</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475</v>
      </c>
      <c r="X130" s="1071"/>
      <c r="Y130" s="1071"/>
      <c r="Z130" s="1072"/>
      <c r="AA130" s="958">
        <v>14641795</v>
      </c>
      <c r="AB130" s="959"/>
      <c r="AC130" s="959"/>
      <c r="AD130" s="959"/>
      <c r="AE130" s="960"/>
      <c r="AF130" s="961">
        <v>14366059</v>
      </c>
      <c r="AG130" s="959"/>
      <c r="AH130" s="959"/>
      <c r="AI130" s="959"/>
      <c r="AJ130" s="960"/>
      <c r="AK130" s="961">
        <v>13980580</v>
      </c>
      <c r="AL130" s="959"/>
      <c r="AM130" s="959"/>
      <c r="AN130" s="959"/>
      <c r="AO130" s="960"/>
      <c r="AP130" s="1073"/>
      <c r="AQ130" s="1074"/>
      <c r="AR130" s="1074"/>
      <c r="AS130" s="1074"/>
      <c r="AT130" s="1075"/>
      <c r="AU130" s="221"/>
      <c r="AV130" s="221"/>
      <c r="AW130" s="221"/>
      <c r="AX130" s="1065" t="s">
        <v>476</v>
      </c>
      <c r="AY130" s="923"/>
      <c r="AZ130" s="923"/>
      <c r="BA130" s="923"/>
      <c r="BB130" s="923"/>
      <c r="BC130" s="923"/>
      <c r="BD130" s="923"/>
      <c r="BE130" s="924"/>
      <c r="BF130" s="1101">
        <v>5.0999999999999996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477</v>
      </c>
      <c r="X131" s="1108"/>
      <c r="Y131" s="1108"/>
      <c r="Z131" s="1109"/>
      <c r="AA131" s="1004">
        <v>75971788</v>
      </c>
      <c r="AB131" s="986"/>
      <c r="AC131" s="986"/>
      <c r="AD131" s="986"/>
      <c r="AE131" s="987"/>
      <c r="AF131" s="985">
        <v>77059976</v>
      </c>
      <c r="AG131" s="986"/>
      <c r="AH131" s="986"/>
      <c r="AI131" s="986"/>
      <c r="AJ131" s="987"/>
      <c r="AK131" s="985">
        <v>78779514</v>
      </c>
      <c r="AL131" s="986"/>
      <c r="AM131" s="986"/>
      <c r="AN131" s="986"/>
      <c r="AO131" s="987"/>
      <c r="AP131" s="1110"/>
      <c r="AQ131" s="1111"/>
      <c r="AR131" s="1111"/>
      <c r="AS131" s="1111"/>
      <c r="AT131" s="1112"/>
      <c r="AU131" s="221"/>
      <c r="AV131" s="221"/>
      <c r="AW131" s="221"/>
      <c r="AX131" s="1083" t="s">
        <v>478</v>
      </c>
      <c r="AY131" s="726"/>
      <c r="AZ131" s="726"/>
      <c r="BA131" s="726"/>
      <c r="BB131" s="726"/>
      <c r="BC131" s="726"/>
      <c r="BD131" s="726"/>
      <c r="BE131" s="1036"/>
      <c r="BF131" s="1084">
        <v>9.6999999999999993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480</v>
      </c>
      <c r="W132" s="1094"/>
      <c r="X132" s="1094"/>
      <c r="Y132" s="1094"/>
      <c r="Z132" s="1095"/>
      <c r="AA132" s="1096">
        <v>5.26836225</v>
      </c>
      <c r="AB132" s="1097"/>
      <c r="AC132" s="1097"/>
      <c r="AD132" s="1097"/>
      <c r="AE132" s="1098"/>
      <c r="AF132" s="1099">
        <v>5.7439065380000001</v>
      </c>
      <c r="AG132" s="1097"/>
      <c r="AH132" s="1097"/>
      <c r="AI132" s="1097"/>
      <c r="AJ132" s="1098"/>
      <c r="AK132" s="1099">
        <v>4.4243304170000002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481</v>
      </c>
      <c r="W133" s="1077"/>
      <c r="X133" s="1077"/>
      <c r="Y133" s="1077"/>
      <c r="Z133" s="1078"/>
      <c r="AA133" s="1079">
        <v>4.9000000000000004</v>
      </c>
      <c r="AB133" s="1080"/>
      <c r="AC133" s="1080"/>
      <c r="AD133" s="1080"/>
      <c r="AE133" s="1081"/>
      <c r="AF133" s="1079">
        <v>5.2</v>
      </c>
      <c r="AG133" s="1080"/>
      <c r="AH133" s="1080"/>
      <c r="AI133" s="1080"/>
      <c r="AJ133" s="1081"/>
      <c r="AK133" s="1079">
        <v>5.0999999999999996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Vpmhx9Ogpd8H21TdL26xhaWpjvmcKX+/hgTRGSImMy5DI8ojyCnob9Huzkq4G3ZtFm8+JdL8uticuv/CEuJ0g==" saltValue="cwElln23pIHPhFhqENRh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7" zoomScaleNormal="85" zoomScaleSheetLayoutView="100" workbookViewId="0">
      <selection activeCell="AT72" sqref="AT7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482</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GX3DufF8sADRPtuWhTY4uuNg9s+ZhNlhiT/WOHW+Odq+1qufqAMpSpzUkh6EZbryIYWMHU7Jrb2hKC6C1As6Q==" saltValue="iAzITaiK5OLVHgjUDWWZ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9"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TMmD5jKR5bxS/KQIs7JGNDb/v5nFYuJjItr3M6ZFOczkhH4pcIu8u96tUYIPo93GfMpRj/b0fd4iYJip/3yDQ==" saltValue="UG4U8JyRK+UVhONScoed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485</v>
      </c>
      <c r="AP7" s="260"/>
      <c r="AQ7" s="261" t="s">
        <v>486</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487</v>
      </c>
      <c r="AQ8" s="267" t="s">
        <v>488</v>
      </c>
      <c r="AR8" s="268" t="s">
        <v>489</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490</v>
      </c>
      <c r="AL9" s="1117"/>
      <c r="AM9" s="1117"/>
      <c r="AN9" s="1118"/>
      <c r="AO9" s="269">
        <v>27378255</v>
      </c>
      <c r="AP9" s="269">
        <v>75504</v>
      </c>
      <c r="AQ9" s="270">
        <v>69190</v>
      </c>
      <c r="AR9" s="271">
        <v>9.1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491</v>
      </c>
      <c r="AL10" s="1117"/>
      <c r="AM10" s="1117"/>
      <c r="AN10" s="1118"/>
      <c r="AO10" s="272">
        <v>641506</v>
      </c>
      <c r="AP10" s="272">
        <v>1769</v>
      </c>
      <c r="AQ10" s="273">
        <v>1817</v>
      </c>
      <c r="AR10" s="274">
        <v>-2.6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492</v>
      </c>
      <c r="AL11" s="1117"/>
      <c r="AM11" s="1117"/>
      <c r="AN11" s="1118"/>
      <c r="AO11" s="272" t="s">
        <v>493</v>
      </c>
      <c r="AP11" s="272" t="s">
        <v>493</v>
      </c>
      <c r="AQ11" s="273">
        <v>711</v>
      </c>
      <c r="AR11" s="274" t="s">
        <v>493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494</v>
      </c>
      <c r="AL12" s="1117"/>
      <c r="AM12" s="1117"/>
      <c r="AN12" s="1118"/>
      <c r="AO12" s="272" t="s">
        <v>493</v>
      </c>
      <c r="AP12" s="272" t="s">
        <v>493</v>
      </c>
      <c r="AQ12" s="273">
        <v>19</v>
      </c>
      <c r="AR12" s="274" t="s">
        <v>493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495</v>
      </c>
      <c r="AL13" s="1117"/>
      <c r="AM13" s="1117"/>
      <c r="AN13" s="1118"/>
      <c r="AO13" s="272">
        <v>790197</v>
      </c>
      <c r="AP13" s="272">
        <v>2179</v>
      </c>
      <c r="AQ13" s="273">
        <v>2094</v>
      </c>
      <c r="AR13" s="274">
        <v>4.0999999999999996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496</v>
      </c>
      <c r="AL14" s="1117"/>
      <c r="AM14" s="1117"/>
      <c r="AN14" s="1118"/>
      <c r="AO14" s="272">
        <v>458773</v>
      </c>
      <c r="AP14" s="272">
        <v>1265</v>
      </c>
      <c r="AQ14" s="273">
        <v>1351</v>
      </c>
      <c r="AR14" s="274">
        <v>-6.4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497</v>
      </c>
      <c r="AL15" s="1120"/>
      <c r="AM15" s="1120"/>
      <c r="AN15" s="1121"/>
      <c r="AO15" s="272">
        <v>-1598834</v>
      </c>
      <c r="AP15" s="272">
        <v>-4409</v>
      </c>
      <c r="AQ15" s="273">
        <v>-3935</v>
      </c>
      <c r="AR15" s="274">
        <v>12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27669897</v>
      </c>
      <c r="AP16" s="272">
        <v>76308</v>
      </c>
      <c r="AQ16" s="273">
        <v>71247</v>
      </c>
      <c r="AR16" s="274">
        <v>7.1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502</v>
      </c>
      <c r="AL21" s="1123"/>
      <c r="AM21" s="1123"/>
      <c r="AN21" s="1124"/>
      <c r="AO21" s="285">
        <v>7.13</v>
      </c>
      <c r="AP21" s="286">
        <v>6.59</v>
      </c>
      <c r="AQ21" s="287">
        <v>0.54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503</v>
      </c>
      <c r="AL22" s="1123"/>
      <c r="AM22" s="1123"/>
      <c r="AN22" s="1124"/>
      <c r="AO22" s="290">
        <v>100.1</v>
      </c>
      <c r="AP22" s="291">
        <v>99.2</v>
      </c>
      <c r="AQ22" s="292">
        <v>0.9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485</v>
      </c>
      <c r="AP30" s="260"/>
      <c r="AQ30" s="261" t="s">
        <v>486</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487</v>
      </c>
      <c r="AQ31" s="267" t="s">
        <v>488</v>
      </c>
      <c r="AR31" s="268" t="s">
        <v>489</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507</v>
      </c>
      <c r="AL32" s="1131"/>
      <c r="AM32" s="1131"/>
      <c r="AN32" s="1132"/>
      <c r="AO32" s="300">
        <v>15977741</v>
      </c>
      <c r="AP32" s="300">
        <v>44063</v>
      </c>
      <c r="AQ32" s="301">
        <v>37151</v>
      </c>
      <c r="AR32" s="302">
        <v>18.600000000000001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508</v>
      </c>
      <c r="AL33" s="1131"/>
      <c r="AM33" s="1131"/>
      <c r="AN33" s="1132"/>
      <c r="AO33" s="300" t="s">
        <v>493</v>
      </c>
      <c r="AP33" s="300" t="s">
        <v>493</v>
      </c>
      <c r="AQ33" s="301">
        <v>1</v>
      </c>
      <c r="AR33" s="302" t="s">
        <v>493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509</v>
      </c>
      <c r="AL34" s="1131"/>
      <c r="AM34" s="1131"/>
      <c r="AN34" s="1132"/>
      <c r="AO34" s="300" t="s">
        <v>493</v>
      </c>
      <c r="AP34" s="300" t="s">
        <v>493</v>
      </c>
      <c r="AQ34" s="301">
        <v>48</v>
      </c>
      <c r="AR34" s="302" t="s">
        <v>493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510</v>
      </c>
      <c r="AL35" s="1131"/>
      <c r="AM35" s="1131"/>
      <c r="AN35" s="1132"/>
      <c r="AO35" s="300">
        <v>4032327</v>
      </c>
      <c r="AP35" s="300">
        <v>11120</v>
      </c>
      <c r="AQ35" s="301">
        <v>8181</v>
      </c>
      <c r="AR35" s="302">
        <v>35.9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511</v>
      </c>
      <c r="AL36" s="1131"/>
      <c r="AM36" s="1131"/>
      <c r="AN36" s="1132"/>
      <c r="AO36" s="300">
        <v>1265204</v>
      </c>
      <c r="AP36" s="300">
        <v>3489</v>
      </c>
      <c r="AQ36" s="301">
        <v>473</v>
      </c>
      <c r="AR36" s="302">
        <v>637.6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512</v>
      </c>
      <c r="AL37" s="1131"/>
      <c r="AM37" s="1131"/>
      <c r="AN37" s="1132"/>
      <c r="AO37" s="300">
        <v>15884</v>
      </c>
      <c r="AP37" s="300">
        <v>44</v>
      </c>
      <c r="AQ37" s="301">
        <v>499</v>
      </c>
      <c r="AR37" s="302">
        <v>-91.2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513</v>
      </c>
      <c r="AL38" s="1134"/>
      <c r="AM38" s="1134"/>
      <c r="AN38" s="1135"/>
      <c r="AO38" s="303" t="s">
        <v>493</v>
      </c>
      <c r="AP38" s="303" t="s">
        <v>493</v>
      </c>
      <c r="AQ38" s="304">
        <v>1</v>
      </c>
      <c r="AR38" s="292" t="s">
        <v>493</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514</v>
      </c>
      <c r="AL39" s="1134"/>
      <c r="AM39" s="1134"/>
      <c r="AN39" s="1135"/>
      <c r="AO39" s="300">
        <v>-3825110</v>
      </c>
      <c r="AP39" s="300">
        <v>-10549</v>
      </c>
      <c r="AQ39" s="301">
        <v>-8269</v>
      </c>
      <c r="AR39" s="302">
        <v>27.6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515</v>
      </c>
      <c r="AL40" s="1131"/>
      <c r="AM40" s="1131"/>
      <c r="AN40" s="1132"/>
      <c r="AO40" s="300">
        <v>-13980580</v>
      </c>
      <c r="AP40" s="300">
        <v>-38556</v>
      </c>
      <c r="AQ40" s="301">
        <v>-27482</v>
      </c>
      <c r="AR40" s="302">
        <v>40.299999999999997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3485466</v>
      </c>
      <c r="AP41" s="300">
        <v>9612</v>
      </c>
      <c r="AQ41" s="301">
        <v>10602</v>
      </c>
      <c r="AR41" s="302">
        <v>-9.3000000000000007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485</v>
      </c>
      <c r="AN49" s="1127" t="s">
        <v>518</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519</v>
      </c>
      <c r="AO50" s="317" t="s">
        <v>520</v>
      </c>
      <c r="AP50" s="318" t="s">
        <v>521</v>
      </c>
      <c r="AQ50" s="319" t="s">
        <v>522</v>
      </c>
      <c r="AR50" s="320" t="s">
        <v>523</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18159157</v>
      </c>
      <c r="AN51" s="322">
        <v>48549</v>
      </c>
      <c r="AO51" s="323">
        <v>-16</v>
      </c>
      <c r="AP51" s="324">
        <v>52191</v>
      </c>
      <c r="AQ51" s="325">
        <v>0.7</v>
      </c>
      <c r="AR51" s="326">
        <v>-16.7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9626469</v>
      </c>
      <c r="AN52" s="330">
        <v>25737</v>
      </c>
      <c r="AO52" s="331">
        <v>13.4</v>
      </c>
      <c r="AP52" s="332">
        <v>26807</v>
      </c>
      <c r="AQ52" s="333">
        <v>1.8</v>
      </c>
      <c r="AR52" s="334">
        <v>11.6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14321200</v>
      </c>
      <c r="AN53" s="322">
        <v>38534</v>
      </c>
      <c r="AO53" s="323">
        <v>-20.6</v>
      </c>
      <c r="AP53" s="324">
        <v>48105</v>
      </c>
      <c r="AQ53" s="325">
        <v>-7.8</v>
      </c>
      <c r="AR53" s="326">
        <v>-12.8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6865859</v>
      </c>
      <c r="AN54" s="330">
        <v>18474</v>
      </c>
      <c r="AO54" s="331">
        <v>-28.2</v>
      </c>
      <c r="AP54" s="332">
        <v>24072</v>
      </c>
      <c r="AQ54" s="333">
        <v>-10.199999999999999</v>
      </c>
      <c r="AR54" s="334">
        <v>-18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13148807</v>
      </c>
      <c r="AN55" s="322">
        <v>35654</v>
      </c>
      <c r="AO55" s="323">
        <v>-7.5</v>
      </c>
      <c r="AP55" s="324">
        <v>47446</v>
      </c>
      <c r="AQ55" s="325">
        <v>-1.4</v>
      </c>
      <c r="AR55" s="326">
        <v>-6.1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7417625</v>
      </c>
      <c r="AN56" s="330">
        <v>20114</v>
      </c>
      <c r="AO56" s="331">
        <v>8.9</v>
      </c>
      <c r="AP56" s="332">
        <v>24371</v>
      </c>
      <c r="AQ56" s="333">
        <v>1.2</v>
      </c>
      <c r="AR56" s="334">
        <v>7.7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15976414</v>
      </c>
      <c r="AN57" s="322">
        <v>43703</v>
      </c>
      <c r="AO57" s="323">
        <v>22.6</v>
      </c>
      <c r="AP57" s="324">
        <v>48387</v>
      </c>
      <c r="AQ57" s="325">
        <v>2</v>
      </c>
      <c r="AR57" s="326">
        <v>20.6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9119603</v>
      </c>
      <c r="AN58" s="330">
        <v>24946</v>
      </c>
      <c r="AO58" s="331">
        <v>24</v>
      </c>
      <c r="AP58" s="332">
        <v>25592</v>
      </c>
      <c r="AQ58" s="333">
        <v>5</v>
      </c>
      <c r="AR58" s="334">
        <v>19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19815527</v>
      </c>
      <c r="AN59" s="322">
        <v>54647</v>
      </c>
      <c r="AO59" s="323">
        <v>25</v>
      </c>
      <c r="AP59" s="324">
        <v>49684</v>
      </c>
      <c r="AQ59" s="325">
        <v>2.7</v>
      </c>
      <c r="AR59" s="326">
        <v>22.3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10810052</v>
      </c>
      <c r="AN60" s="330">
        <v>29812</v>
      </c>
      <c r="AO60" s="331">
        <v>19.5</v>
      </c>
      <c r="AP60" s="332">
        <v>28303</v>
      </c>
      <c r="AQ60" s="333">
        <v>10.6</v>
      </c>
      <c r="AR60" s="334">
        <v>8.9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16284221</v>
      </c>
      <c r="AN61" s="337">
        <v>44217</v>
      </c>
      <c r="AO61" s="338">
        <v>0.7</v>
      </c>
      <c r="AP61" s="339">
        <v>49163</v>
      </c>
      <c r="AQ61" s="340">
        <v>-0.8</v>
      </c>
      <c r="AR61" s="326">
        <v>1.5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8767922</v>
      </c>
      <c r="AN62" s="330">
        <v>23817</v>
      </c>
      <c r="AO62" s="331">
        <v>7.5</v>
      </c>
      <c r="AP62" s="332">
        <v>25829</v>
      </c>
      <c r="AQ62" s="333">
        <v>1.7</v>
      </c>
      <c r="AR62" s="334">
        <v>5.8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t/piBwTwUACQM0GMp/T/rd7w8wnwuPFMO+9ZPCS+UABfmeZUAeo876GspaeugkvtFVrwmOtpH9n2JCTQh/9zLg==" saltValue="9xib4zST1S3dkpJd4ANS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482</v>
      </c>
    </row>
    <row r="121" spans="125:125" ht="13.5" hidden="1" customHeight="1" x14ac:dyDescent="0.2">
      <c r="DU121" s="247"/>
    </row>
  </sheetData>
  <sheetProtection algorithmName="SHA-512" hashValue="QZObYLMcLhacGrBrnA+2u2C19vgFK304n0N2mVDGyPMdrhmg3qfgJcykEAjlpbS7KCVXLxE9XpvqJaZYHx1HkQ==" saltValue="+o15Q5jcc0PXtRTZs8oT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482</v>
      </c>
    </row>
  </sheetData>
  <sheetProtection algorithmName="SHA-512" hashValue="9wlw180+Bqidjc6kEzdpcxP2Tz3EvJynSmQkOCmPrP4CTVO0muLhIomstHWFFTSwTVwKFtc2/sDCg3d88sYcMw==" saltValue="9qjvPrsoXz94EGUA9TL6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L45" sqref="L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39" t="s">
        <v>3</v>
      </c>
      <c r="D47" s="1139"/>
      <c r="E47" s="1140"/>
      <c r="F47" s="11">
        <v>15.21</v>
      </c>
      <c r="G47" s="12">
        <v>17.07</v>
      </c>
      <c r="H47" s="12">
        <v>19.64</v>
      </c>
      <c r="I47" s="12">
        <v>19.7</v>
      </c>
      <c r="J47" s="13">
        <v>19.82</v>
      </c>
    </row>
    <row r="48" spans="2:10" ht="57.75" customHeight="1" x14ac:dyDescent="0.2">
      <c r="B48" s="14"/>
      <c r="C48" s="1141" t="s">
        <v>4</v>
      </c>
      <c r="D48" s="1141"/>
      <c r="E48" s="1142"/>
      <c r="F48" s="15">
        <v>4.99</v>
      </c>
      <c r="G48" s="16">
        <v>4.3600000000000003</v>
      </c>
      <c r="H48" s="16">
        <v>4.1900000000000004</v>
      </c>
      <c r="I48" s="16">
        <v>4.0599999999999996</v>
      </c>
      <c r="J48" s="17">
        <v>2.84</v>
      </c>
    </row>
    <row r="49" spans="2:10" ht="57.75" customHeight="1" thickBot="1" x14ac:dyDescent="0.25">
      <c r="B49" s="18"/>
      <c r="C49" s="1143" t="s">
        <v>5</v>
      </c>
      <c r="D49" s="1143"/>
      <c r="E49" s="1144"/>
      <c r="F49" s="19">
        <v>4.78</v>
      </c>
      <c r="G49" s="20" t="s">
        <v>537</v>
      </c>
      <c r="H49" s="20" t="s">
        <v>538</v>
      </c>
      <c r="I49" s="20" t="s">
        <v>539</v>
      </c>
      <c r="J49" s="21" t="s">
        <v>540</v>
      </c>
    </row>
    <row r="50" spans="2:10" ht="13.2" x14ac:dyDescent="0.2"/>
  </sheetData>
  <sheetProtection algorithmName="SHA-512" hashValue="Q0VVRrjC+sYZcpArF5k/fcxbVxm1BKWD0xbN+ySqa5dF0JrD1MuJbd+rUU0pEZ8pfsNQuxEoXSEAgyfUoYiegA==" saltValue="ESJl4plViE+Q0xtOSTHK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竹内　陽平</cp:lastModifiedBy>
  <cp:lastPrinted>2026-03-10T07:13:31Z</cp:lastPrinted>
  <dcterms:created xsi:type="dcterms:W3CDTF">2026-02-23T06:30:43Z</dcterms:created>
  <dcterms:modified xsi:type="dcterms:W3CDTF">2026-03-23T07:59:52Z</dcterms:modified>
  <cp:category/>
</cp:coreProperties>
</file>