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4（R5作業）\02_回答\01_水道分\"/>
    </mc:Choice>
  </mc:AlternateContent>
  <workbookProtection workbookAlgorithmName="SHA-512" workbookHashValue="D4QGWWxvZZmhYBjPbvy6dWSGnBj6s+gxwrXlV4FPeMIfWouUbRSLp03G4RYBDd+6+JGEcd29c+rDTqhoHH1KEA==" workbookSaltValue="jIDIriE+l7zTXdV8pxagM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<sst xmlns="http://schemas.openxmlformats.org/spreadsheetml/2006/main" count="228" uniqueCount="113">
  <si>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</si>
  <si>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</si>
  <si>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</si>
  <si>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</si>
  <si>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</si>
  <si>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</si>
  <si>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</si>
  <si>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</si>
  <si>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</si>
  <si>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</si>
  <si>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</si>
  <si>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</si>
  <si>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</si>
  <si>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</si>
  <si>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</si>
  <si>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</si>
  <si>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</si>
  <si>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</si>
  <si>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</si>
  <si>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</si>
  <si>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</si>
  <si>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</si>
  <si>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</si>
  <si>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</si>
  <si>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</si>
  <si>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</si>
  <si>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</si>
  <si>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</si>
  <si>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</si>
  <si>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</si>
  <si>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</si>
  <si>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</si>
  <si>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</si>
  <si>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</si>
  <si>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</si>
  <si>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</si>
  <si>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</si>
  <si>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</si>
  <si>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</si>
  <si>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</si>
  <si>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</si>
  <si>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</si>
  <si>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</si>
  <si>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</si>
  <si>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</si>
  <si>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</si>
  <si>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</si>
  <si>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</si>
  <si>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</si>
  <si>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</si>
  <si>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</si>
  <si>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</si>
  <si>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</si>
  <si>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</si>
  <si>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</si>
  <si>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</si>
  <si>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</si>
  <si>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</si>
  <si>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</si>
  <si>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</si>
  <si>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</si>
  <si>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</si>
  <si>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</si>
  <si>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</si>
  <si>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</si>
  <si>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</si>
  <si>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</si>
  <si>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</si>
  <si>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</si>
  <si>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</si>
  <si>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</si>
  <si>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</si>
  <si>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</si>
  <si>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</si>
  <si>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</si>
  <si>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</si>
  <si>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</si>
  <si>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</si>
  <si>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</si>
  <si>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</si>
  <si>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</si>
  <si>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</si>
  <si>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</si>
  <si>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</si>
  <si>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</si>
  <si>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</si>
  <si>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</si>
  <si>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</si>
  <si>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</si>
  <si>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</si>
  <si>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</si>
  <si>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</si>
  <si>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</si>
  <si>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</si>
  <si>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</si>
  <si>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</si>
  <si>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</si>
  <si>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</si>
  <si>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</si>
  <si>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</si>
  <si>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</si>
  <si>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</si>
  <si>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</si>
  <si>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</si>
  <si>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</si>
  <si>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</si>
  <si>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</si>
  <si>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</si>
  <si>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</si>
  <si>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</si>
  <si>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人口減少や節水機器の普及等に伴う水需要の減少により、水道料金収入が減少傾向にあることから、経営環境は厳しさを増しています。このため、施設の統廃合や維持管理の合理化などの経費削減に努めるとともに、平成29年度に水道料金を平均5.49％値上げし、将来にわたる老朽管の更新や耐震化を進める財源の確保と健全経営の持続に努めています。
①経常収支比率：水道使用量は減少傾向にありますが、水道料金の改定及び費用の削減により健全な経営を維持しています。
③流動比率：短期的な債務に対する支払能力は十分に備えています。
④企業債残高対給水収益比率：山間地が多く広範囲な区域を管理しているため、類似団体に比べて高い比率で推移しています。
⑤料金回収率：今後の更新・再構築を円滑に推進し、永続的な給水サービスの提供を確保する目的で、料金算定の総括原価に資産維持費相当額を算入しているため、適切な料金水準を維持しています。
⑥給水原価：山間地が多い地理的な要件により給水に要する費用がかかるため、類似団体と比較して高く推移していますが、費用の削減に努めています。
⑦施設利用率：十分な配水能力を有していますが、将来的な給水量の減少を見据えた水運用の見直しや施設のダウンサイジング等に取り組んでいます。
</t>
    </r>
    <r>
      <rPr>
        <sz val="10"/>
        <rFont val="ＭＳ ゴシック"/>
        <family val="3"/>
        <charset val="128"/>
      </rPr>
      <t>⑧有収率：管路経年化率の上昇に伴い低下した有収率を向上させるため、計画的な老朽管路の布設替えに加えて、ＡＩを活用した衛星画像解析による効率的な漏水調査を実施し、有収率向上に努めています。</t>
    </r>
    <rPh sb="546" eb="548">
      <t>カンロ</t>
    </rPh>
    <rPh sb="548" eb="550">
      <t>ケイネン</t>
    </rPh>
    <rPh sb="550" eb="551">
      <t>カ</t>
    </rPh>
    <rPh sb="551" eb="552">
      <t>リツ</t>
    </rPh>
    <rPh sb="553" eb="555">
      <t>ジョウショウ</t>
    </rPh>
    <rPh sb="556" eb="557">
      <t>トモナ</t>
    </rPh>
    <rPh sb="558" eb="560">
      <t>テイカ</t>
    </rPh>
    <rPh sb="562" eb="565">
      <t>ユウシュウリツ</t>
    </rPh>
    <rPh sb="566" eb="568">
      <t>コウジョウ</t>
    </rPh>
    <rPh sb="574" eb="577">
      <t>ケイカクテキ</t>
    </rPh>
    <rPh sb="578" eb="580">
      <t>ロウキュウ</t>
    </rPh>
    <rPh sb="580" eb="582">
      <t>カンロ</t>
    </rPh>
    <rPh sb="583" eb="586">
      <t>フセツガ</t>
    </rPh>
    <rPh sb="588" eb="589">
      <t>クワ</t>
    </rPh>
    <rPh sb="595" eb="597">
      <t>カツヨウ</t>
    </rPh>
    <rPh sb="599" eb="601">
      <t>エイセイ</t>
    </rPh>
    <rPh sb="601" eb="603">
      <t>ガゾウ</t>
    </rPh>
    <rPh sb="603" eb="605">
      <t>カイセキ</t>
    </rPh>
    <rPh sb="608" eb="611">
      <t>コウリツテキ</t>
    </rPh>
    <rPh sb="612" eb="614">
      <t>ロウスイ</t>
    </rPh>
    <rPh sb="614" eb="616">
      <t>チョウサ</t>
    </rPh>
    <rPh sb="617" eb="619">
      <t>ジッシ</t>
    </rPh>
    <rPh sb="621" eb="624">
      <t>ユウシュウリツ</t>
    </rPh>
    <rPh sb="624" eb="626">
      <t>コウジョウ</t>
    </rPh>
    <rPh sb="627" eb="628">
      <t>ツト</t>
    </rPh>
    <phoneticPr fontId="4"/>
  </si>
  <si>
    <t>　長野市の水道事業では、市民生活に欠かすことのできない水を安全でおいしく安定的に供給するため、水道水源の確保をはじめ、施設の計画的な整備及び更新とともに、安全性の向上に努めています。
　本市水道の普及率(※)は、ほぼ100％に達していますが、社会情勢の変化とともに事業を取り巻く環境は大きく変化しており、人口の減少及び企業のコスト削減等による水需要の低迷のほか、施設の老朽化や耐震化に伴う修繕・更新経費の増加など多くの課題を抱えています。
　今後も水道事業経営戦略や水道施設整備計画に基づき、効果的・効率的な施設整備と経営コストの削減に取り組み、経営の健全化と経営基盤の強化を図っていきます。
※ 本市の一部に県営水道事業区域が存在するため、普及率が本表では71.90％となっていますが、同区域を除いて計算すると99.83％になります。</t>
    <rPh sb="68" eb="69">
      <t>オヨ</t>
    </rPh>
    <rPh sb="70" eb="72">
      <t>コウシン</t>
    </rPh>
    <phoneticPr fontId="4"/>
  </si>
  <si>
    <t>　水道水の安定供給を堅持していくため、老朽管路の布設替えを積極的に進めるとともに、大規模地震に備えた管路の耐震化に取り組んでいます。
①有形固定資産減価償却率：資産の老朽化度を表す指標で、整備完了後は経年により増加するものであり、全国的な傾向と同様に年々増加しています。
②管路経年化率：老朽管解消事業を積極的に推進していますが、耐用年数を経過する管路延長が増加傾向にあるため、管路の老朽化度合は増加しています。
③管路更新率：老朽管路の布設替延長が減少していますが、幹線管路の整備を優先しながら、老朽管解消事業を積極的に推進しています。また、管路経年化率が上昇しているため、更新経費の増加が課題となります。
＜直近の老朽管布設替状況＞（総延長）
　令和４年度　 4,007ｍ　　令和３年度　10,147ｍ
　令和２年度　14,808ｍ　　令和元年度　 9,003ｍ　　　
　平成30年度　17,203ｍ　　平成29年度　11,718ｍ</t>
    <rPh sb="325" eb="327">
      <t>レイワ</t>
    </rPh>
    <rPh sb="328" eb="330">
      <t>ネンド</t>
    </rPh>
    <rPh sb="370" eb="372">
      <t>レイワ</t>
    </rPh>
    <rPh sb="372" eb="37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</si>
</sst>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0.86</c:v>
                </c:pt>
                <c:pt idx="1">
                  <c:v>0.61</c:v>
                </c:pt>
                <c:pt idx="2">
                  <c:v>0.79</c:v>
                </c:pt>
                <c:pt idx="3">
                  <c:v>0.55000000000000004</c:v>
                </c:pt>
                <c:pt idx="4">
                  <c:v>0.25</c:v>
                </c:pt>
              </c:numCache>
            </c:numRef>
          </c:val>
          <c:extLst>
            <c:ext xmlns:c16="http://schemas.microsoft.com/office/drawing/2014/chart" uri="{C3380CC4-5D6E-409C-BE32-E72D297353CC}">
              <c16:uniqueId val="{00000000-A978-4E8D-B081-41FECEA263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A978-4E8D-B081-41FECEA263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55.74</c:v>
                </c:pt>
                <c:pt idx="1">
                  <c:v>54.96</c:v>
                </c:pt>
                <c:pt idx="2">
                  <c:v>55.21</c:v>
                </c:pt>
                <c:pt idx="3">
                  <c:v>55.24</c:v>
                </c:pt>
                <c:pt idx="4">
                  <c:v>47.43</c:v>
                </c:pt>
              </c:numCache>
            </c:numRef>
          </c:val>
          <c:extLst>
            <c:ext xmlns:c16="http://schemas.microsoft.com/office/drawing/2014/chart" uri="{C3380CC4-5D6E-409C-BE32-E72D297353CC}">
              <c16:uniqueId val="{00000000-83C1-4BBC-9EA3-78A97AB1CC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83C1-4BBC-9EA3-78A97AB1CC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86.96</c:v>
                </c:pt>
                <c:pt idx="1">
                  <c:v>85.63</c:v>
                </c:pt>
                <c:pt idx="2">
                  <c:v>85.82</c:v>
                </c:pt>
                <c:pt idx="3">
                  <c:v>85.73</c:v>
                </c:pt>
                <c:pt idx="4">
                  <c:v>85.34</c:v>
                </c:pt>
              </c:numCache>
            </c:numRef>
          </c:val>
          <c:extLst>
            <c:ext xmlns:c16="http://schemas.microsoft.com/office/drawing/2014/chart" uri="{C3380CC4-5D6E-409C-BE32-E72D297353CC}">
              <c16:uniqueId val="{00000000-0F63-41E4-AA42-B8B66B776F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0F63-41E4-AA42-B8B66B776F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123.16</c:v>
                </c:pt>
                <c:pt idx="1">
                  <c:v>121.93</c:v>
                </c:pt>
                <c:pt idx="2">
                  <c:v>125.65</c:v>
                </c:pt>
                <c:pt idx="3">
                  <c:v>121.73</c:v>
                </c:pt>
                <c:pt idx="4">
                  <c:v>121.76</c:v>
                </c:pt>
              </c:numCache>
            </c:numRef>
          </c:val>
          <c:extLst>
            <c:ext xmlns:c16="http://schemas.microsoft.com/office/drawing/2014/chart" uri="{C3380CC4-5D6E-409C-BE32-E72D297353CC}">
              <c16:uniqueId val="{00000000-626F-4243-BC33-848790C203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626F-4243-BC33-848790C203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48.14</c:v>
                </c:pt>
                <c:pt idx="1">
                  <c:v>49.69</c:v>
                </c:pt>
                <c:pt idx="2">
                  <c:v>50.27</c:v>
                </c:pt>
                <c:pt idx="3">
                  <c:v>51.44</c:v>
                </c:pt>
                <c:pt idx="4">
                  <c:v>52.4</c:v>
                </c:pt>
              </c:numCache>
            </c:numRef>
          </c:val>
          <c:extLst>
            <c:ext xmlns:c16="http://schemas.microsoft.com/office/drawing/2014/chart" uri="{C3380CC4-5D6E-409C-BE32-E72D297353CC}">
              <c16:uniqueId val="{00000000-EB0F-4920-A874-5535E2FC65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EB0F-4920-A874-5535E2FC65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18.97</c:v>
                </c:pt>
                <c:pt idx="1">
                  <c:v>21.1</c:v>
                </c:pt>
                <c:pt idx="2">
                  <c:v>22.9</c:v>
                </c:pt>
                <c:pt idx="3">
                  <c:v>24.75</c:v>
                </c:pt>
                <c:pt idx="4">
                  <c:v>27.44</c:v>
                </c:pt>
              </c:numCache>
            </c:numRef>
          </c:val>
          <c:extLst>
            <c:ext xmlns:c16="http://schemas.microsoft.com/office/drawing/2014/chart" uri="{C3380CC4-5D6E-409C-BE32-E72D297353CC}">
              <c16:uniqueId val="{00000000-4F02-4822-B893-48F933751F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4F02-4822-B893-48F933751F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4D-4DF6-A8AB-111FE5EE4D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E84D-4DF6-A8AB-111FE5EE4D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417.38</c:v>
                </c:pt>
                <c:pt idx="1">
                  <c:v>513.12</c:v>
                </c:pt>
                <c:pt idx="2">
                  <c:v>569.62</c:v>
                </c:pt>
                <c:pt idx="3">
                  <c:v>529.39</c:v>
                </c:pt>
                <c:pt idx="4">
                  <c:v>467.04</c:v>
                </c:pt>
              </c:numCache>
            </c:numRef>
          </c:val>
          <c:extLst>
            <c:ext xmlns:c16="http://schemas.microsoft.com/office/drawing/2014/chart" uri="{C3380CC4-5D6E-409C-BE32-E72D297353CC}">
              <c16:uniqueId val="{00000000-A8FF-4230-B6EC-F940A42607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A8FF-4230-B6EC-F940A42607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497.31</c:v>
                </c:pt>
                <c:pt idx="1">
                  <c:v>504.98</c:v>
                </c:pt>
                <c:pt idx="2">
                  <c:v>509.1</c:v>
                </c:pt>
                <c:pt idx="3">
                  <c:v>508.44</c:v>
                </c:pt>
                <c:pt idx="4">
                  <c:v>506.77</c:v>
                </c:pt>
              </c:numCache>
            </c:numRef>
          </c:val>
          <c:extLst>
            <c:ext xmlns:c16="http://schemas.microsoft.com/office/drawing/2014/chart" uri="{C3380CC4-5D6E-409C-BE32-E72D297353CC}">
              <c16:uniqueId val="{00000000-5287-4F09-AE64-1C6E07830A9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5287-4F09-AE64-1C6E07830A9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117.64</c:v>
                </c:pt>
                <c:pt idx="1">
                  <c:v>115.77</c:v>
                </c:pt>
                <c:pt idx="2">
                  <c:v>119.68</c:v>
                </c:pt>
                <c:pt idx="3">
                  <c:v>116.21</c:v>
                </c:pt>
                <c:pt idx="4">
                  <c:v>116.96</c:v>
                </c:pt>
              </c:numCache>
            </c:numRef>
          </c:val>
          <c:extLst>
            <c:ext xmlns:c16="http://schemas.microsoft.com/office/drawing/2014/chart" uri="{C3380CC4-5D6E-409C-BE32-E72D297353CC}">
              <c16:uniqueId val="{00000000-6452-4FDA-9DC1-3E0F1B5695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6452-4FDA-9DC1-3E0F1B5695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180.12</c:v>
                </c:pt>
                <c:pt idx="1">
                  <c:v>183.53</c:v>
                </c:pt>
                <c:pt idx="2">
                  <c:v>175.73</c:v>
                </c:pt>
                <c:pt idx="3">
                  <c:v>182.33</c:v>
                </c:pt>
                <c:pt idx="4">
                  <c:v>182.43</c:v>
                </c:pt>
              </c:numCache>
            </c:numRef>
          </c:val>
          <c:extLst>
            <c:ext xmlns:c16="http://schemas.microsoft.com/office/drawing/2014/chart" uri="{C3380CC4-5D6E-409C-BE32-E72D297353CC}">
              <c16:uniqueId val="{00000000-26A4-4687-9C6B-C7CCB08329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26A4-4687-9C6B-C7CCB08329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長野県　長野市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368785</v>
      </c>
      <c r="AM8" s="45"/>
      <c r="AN8" s="45"/>
      <c r="AO8" s="45"/>
      <c r="AP8" s="45"/>
      <c r="AQ8" s="45"/>
      <c r="AR8" s="45"/>
      <c r="AS8" s="45"/>
      <c r="AT8" s="46">
        <f>データ!$S$6</f>
        <v>834.81</v>
      </c>
      <c r="AU8" s="47"/>
      <c r="AV8" s="47"/>
      <c r="AW8" s="47"/>
      <c r="AX8" s="47"/>
      <c r="AY8" s="47"/>
      <c r="AZ8" s="47"/>
      <c r="BA8" s="47"/>
      <c r="BB8" s="48">
        <f>データ!$T$6</f>
        <v>441.76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59.7</v>
      </c>
      <c r="J10" s="47"/>
      <c r="K10" s="47"/>
      <c r="L10" s="47"/>
      <c r="M10" s="47"/>
      <c r="N10" s="47"/>
      <c r="O10" s="81"/>
      <c r="P10" s="48">
        <f>データ!$P$6</f>
        <v>71.900000000000006</v>
      </c>
      <c r="Q10" s="48"/>
      <c r="R10" s="48"/>
      <c r="S10" s="48"/>
      <c r="T10" s="48"/>
      <c r="U10" s="48"/>
      <c r="V10" s="48"/>
      <c r="W10" s="45">
        <f>データ!$Q$6</f>
        <v>3630</v>
      </c>
      <c r="X10" s="45"/>
      <c r="Y10" s="45"/>
      <c r="Z10" s="45"/>
      <c r="AA10" s="45"/>
      <c r="AB10" s="45"/>
      <c r="AC10" s="45"/>
      <c r="AD10" s="2"/>
      <c r="AE10" s="2"/>
      <c r="AF10" s="2"/>
      <c r="AG10" s="2"/>
      <c r="AH10" s="2"/>
      <c r="AI10" s="2"/>
      <c r="AJ10" s="2"/>
      <c r="AK10" s="2"/>
      <c r="AL10" s="45">
        <f>データ!$U$6</f>
        <v>263563</v>
      </c>
      <c r="AM10" s="45"/>
      <c r="AN10" s="45"/>
      <c r="AO10" s="45"/>
      <c r="AP10" s="45"/>
      <c r="AQ10" s="45"/>
      <c r="AR10" s="45"/>
      <c r="AS10" s="45"/>
      <c r="AT10" s="46">
        <f>データ!$V$6</f>
        <v>191.35</v>
      </c>
      <c r="AU10" s="47"/>
      <c r="AV10" s="47"/>
      <c r="AW10" s="47"/>
      <c r="AX10" s="47"/>
      <c r="AY10" s="47"/>
      <c r="AZ10" s="47"/>
      <c r="BA10" s="47"/>
      <c r="BB10" s="48">
        <f>データ!$W$6</f>
        <v>1377.39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2JW+uAK0hrCeZFMCAs4UGj0eE1aPSKHYminxr4iK/DItwOsQr+XGMtpvj9fBeUcBDfaGa7ujj64EB7htrTG6A==" saltValue="SbvFeCgolF7Q53/F2SZ6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202011</v>
      </c>
      <c r="D6" s="20">
        <f t="shared" si="3"/>
        <v>46</v>
      </c>
      <c r="E6" s="20">
        <f t="shared" si="3"/>
        <v>1</v>
      </c>
      <c r="F6" s="20">
        <f t="shared" si="3"/>
        <v>0</v>
      </c>
      <c r="G6" s="20">
        <f t="shared" si="3"/>
        <v>1</v>
      </c>
      <c r="H6" s="20" t="str">
        <f t="shared" si="3"/>
        <v>長野県　長野市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59.7</v>
      </c>
      <c r="P6" s="21">
        <f t="shared" si="3"/>
        <v>71.900000000000006</v>
      </c>
      <c r="Q6" s="21">
        <f t="shared" si="3"/>
        <v>3630</v>
      </c>
      <c r="R6" s="21">
        <f t="shared" si="3"/>
        <v>368785</v>
      </c>
      <c r="S6" s="21">
        <f t="shared" si="3"/>
        <v>834.81</v>
      </c>
      <c r="T6" s="21">
        <f t="shared" si="3"/>
        <v>441.76</v>
      </c>
      <c r="U6" s="21">
        <f t="shared" si="3"/>
        <v>263563</v>
      </c>
      <c r="V6" s="21">
        <f t="shared" si="3"/>
        <v>191.35</v>
      </c>
      <c r="W6" s="21">
        <f t="shared" si="3"/>
        <v>1377.39</v>
      </c>
      <c r="X6" s="22">
        <f>IF(X7="",NA(),X7)</f>
        <v>123.16</v>
      </c>
      <c r="Y6" s="22">
        <f t="shared" ref="Y6:AG6" si="4">IF(Y7="",NA(),Y7)</f>
        <v>121.93</v>
      </c>
      <c r="Z6" s="22">
        <f t="shared" si="4"/>
        <v>125.65</v>
      </c>
      <c r="AA6" s="22">
        <f t="shared" si="4"/>
        <v>121.73</v>
      </c>
      <c r="AB6" s="22">
        <f t="shared" si="4"/>
        <v>121.76</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417.38</v>
      </c>
      <c r="AU6" s="22">
        <f t="shared" ref="AU6:BC6" si="6">IF(AU7="",NA(),AU7)</f>
        <v>513.12</v>
      </c>
      <c r="AV6" s="22">
        <f t="shared" si="6"/>
        <v>569.62</v>
      </c>
      <c r="AW6" s="22">
        <f t="shared" si="6"/>
        <v>529.39</v>
      </c>
      <c r="AX6" s="22">
        <f t="shared" si="6"/>
        <v>467.04</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497.31</v>
      </c>
      <c r="BF6" s="22">
        <f t="shared" ref="BF6:BN6" si="7">IF(BF7="",NA(),BF7)</f>
        <v>504.98</v>
      </c>
      <c r="BG6" s="22">
        <f t="shared" si="7"/>
        <v>509.1</v>
      </c>
      <c r="BH6" s="22">
        <f t="shared" si="7"/>
        <v>508.44</v>
      </c>
      <c r="BI6" s="22">
        <f t="shared" si="7"/>
        <v>506.77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117.64</v>
      </c>
      <c r="BQ6" s="22">
        <f t="shared" ref="BQ6:BY6" si="8">IF(BQ7="",NA(),BQ7)</f>
        <v>115.77</v>
      </c>
      <c r="BR6" s="22">
        <f t="shared" si="8"/>
        <v>119.68</v>
      </c>
      <c r="BS6" s="22">
        <f t="shared" si="8"/>
        <v>116.21</v>
      </c>
      <c r="BT6" s="22">
        <f t="shared" si="8"/>
        <v>116.96</v>
      </c>
      <c r="BU6" s="22">
        <f t="shared" si="8"/>
        <v>104.84</v>
      </c>
      <c r="BV6" s="22">
        <f t="shared" si="8"/>
        <v>106.11</v>
      </c>
      <c r="BW6" s="22">
        <f t="shared" si="8"/>
        <v>103.75</v>
      </c>
      <c r="BX6" s="22">
        <f t="shared" si="8"/>
        <v>105.3</v>
      </c>
      <c r="BY6" s="22">
        <f t="shared" si="8"/>
        <v>99.41</v>
      </c>
      <c r="BZ6" s="21" t="str">
        <f>IF(BZ7="","",IF(BZ7="-","【-】","【"&amp;SUBSTITUTE(TEXT(BZ7,"#,##0.00"),"-","△")&amp;"】"))</f>
        <v>【97.47】</v>
      </c>
      <c r="CA6" s="22">
        <f>IF(CA7="",NA(),CA7)</f>
        <v>180.12</v>
      </c>
      <c r="CB6" s="22">
        <f t="shared" ref="CB6:CJ6" si="9">IF(CB7="",NA(),CB7)</f>
        <v>183.53</v>
      </c>
      <c r="CC6" s="22">
        <f t="shared" si="9"/>
        <v>175.73</v>
      </c>
      <c r="CD6" s="22">
        <f t="shared" si="9"/>
        <v>182.33</v>
      </c>
      <c r="CE6" s="22">
        <f t="shared" si="9"/>
        <v>182.43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55.74</v>
      </c>
      <c r="CM6" s="22">
        <f t="shared" ref="CM6:CU6" si="10">IF(CM7="",NA(),CM7)</f>
        <v>54.96</v>
      </c>
      <c r="CN6" s="22">
        <f t="shared" si="10"/>
        <v>55.21</v>
      </c>
      <c r="CO6" s="22">
        <f t="shared" si="10"/>
        <v>55.24</v>
      </c>
      <c r="CP6" s="22">
        <f t="shared" si="10"/>
        <v>47.43</v>
      </c>
      <c r="CQ6" s="22">
        <f t="shared" si="10"/>
        <v>62.32</v>
      </c>
      <c r="CR6" s="22">
        <f t="shared" si="10"/>
        <v>61.71</v>
      </c>
      <c r="CS6" s="22">
        <f t="shared" si="10"/>
        <v>63.12</v>
      </c>
      <c r="CT6" s="22">
        <f t="shared" si="10"/>
        <v>62.57</v>
      </c>
      <c r="CU6" s="22">
        <f t="shared" si="10"/>
        <v>61.56</v>
      </c>
      <c r="CV6" s="21" t="str">
        <f>IF(CV7="","",IF(CV7="-","【-】","【"&amp;SUBSTITUTE(TEXT(CV7,"#,##0.00"),"-","△")&amp;"】"))</f>
        <v>【59.97】</v>
      </c>
      <c r="CW6" s="22">
        <f>IF(CW7="",NA(),CW7)</f>
        <v>86.96</v>
      </c>
      <c r="CX6" s="22">
        <f t="shared" ref="CX6:DF6" si="11">IF(CX7="",NA(),CX7)</f>
        <v>85.63</v>
      </c>
      <c r="CY6" s="22">
        <f t="shared" si="11"/>
        <v>85.82</v>
      </c>
      <c r="CZ6" s="22">
        <f t="shared" si="11"/>
        <v>85.73</v>
      </c>
      <c r="DA6" s="22">
        <f t="shared" si="11"/>
        <v>85.34</v>
      </c>
      <c r="DB6" s="22">
        <f t="shared" si="11"/>
        <v>90.19</v>
      </c>
      <c r="DC6" s="22">
        <f t="shared" si="11"/>
        <v>90.03</v>
      </c>
      <c r="DD6" s="22">
        <f t="shared" si="11"/>
        <v>90.09</v>
      </c>
      <c r="DE6" s="22">
        <f t="shared" si="11"/>
        <v>90.21</v>
      </c>
      <c r="DF6" s="22">
        <f t="shared" si="11"/>
        <v>90.11</v>
      </c>
      <c r="DG6" s="21" t="str">
        <f>IF(DG7="","",IF(DG7="-","【-】","【"&amp;SUBSTITUTE(TEXT(DG7,"#,##0.00"),"-","△")&amp;"】"))</f>
        <v>【89.76】</v>
      </c>
      <c r="DH6" s="22">
        <f>IF(DH7="",NA(),DH7)</f>
        <v>48.14</v>
      </c>
      <c r="DI6" s="22">
        <f t="shared" ref="DI6:DQ6" si="12">IF(DI7="",NA(),DI7)</f>
        <v>49.69</v>
      </c>
      <c r="DJ6" s="22">
        <f t="shared" si="12"/>
        <v>50.27</v>
      </c>
      <c r="DK6" s="22">
        <f t="shared" si="12"/>
        <v>51.44</v>
      </c>
      <c r="DL6" s="22">
        <f t="shared" si="12"/>
        <v>52.4</v>
      </c>
      <c r="DM6" s="22">
        <f t="shared" si="12"/>
        <v>48.86</v>
      </c>
      <c r="DN6" s="22">
        <f t="shared" si="12"/>
        <v>49.6</v>
      </c>
      <c r="DO6" s="22">
        <f t="shared" si="12"/>
        <v>50.31</v>
      </c>
      <c r="DP6" s="22">
        <f t="shared" si="12"/>
        <v>50.74</v>
      </c>
      <c r="DQ6" s="22">
        <f t="shared" si="12"/>
        <v>51.49</v>
      </c>
      <c r="DR6" s="21" t="str">
        <f>IF(DR7="","",IF(DR7="-","【-】","【"&amp;SUBSTITUTE(TEXT(DR7,"#,##0.00"),"-","△")&amp;"】"))</f>
        <v>【51.51】</v>
      </c>
      <c r="DS6" s="22">
        <f>IF(DS7="",NA(),DS7)</f>
        <v>18.97</v>
      </c>
      <c r="DT6" s="22">
        <f t="shared" ref="DT6:EB6" si="13">IF(DT7="",NA(),DT7)</f>
        <v>21.1</v>
      </c>
      <c r="DU6" s="22">
        <f t="shared" si="13"/>
        <v>22.9</v>
      </c>
      <c r="DV6" s="22">
        <f t="shared" si="13"/>
        <v>24.75</v>
      </c>
      <c r="DW6" s="22">
        <f t="shared" si="13"/>
        <v>27.44</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0.86</v>
      </c>
      <c r="EE6" s="22">
        <f t="shared" ref="EE6:EM6" si="14">IF(EE7="",NA(),EE7)</f>
        <v>0.61</v>
      </c>
      <c r="EF6" s="22">
        <f t="shared" si="14"/>
        <v>0.79</v>
      </c>
      <c r="EG6" s="22">
        <f t="shared" si="14"/>
        <v>0.55000000000000004</v>
      </c>
      <c r="EH6" s="22">
        <f t="shared" si="14"/>
        <v>0.25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202011</v>
      </c>
      <c r="D7" s="24">
        <v>46</v>
      </c>
      <c r="E7" s="24">
        <v>1</v>
      </c>
      <c r="F7" s="24">
        <v>0</v>
      </c>
      <c r="G7" s="24">
        <v>1</v>
      </c>
      <c r="H7" s="24" t="s">
        <v>93</v>
      </c>
      <c r="I7" s="24" t="s">
        <v>94</v>
      </c>
      <c r="J7" s="24" t="s">
        <v>95</v>
      </c>
      <c r="K7" s="24" t="s">
        <v>96</v>
      </c>
      <c r="L7" s="24" t="s">
        <v>97</v>
      </c>
      <c r="M7" s="24" t="s">
        <v>98</v>
      </c>
      <c r="N7" s="25" t="s">
        <v>99</v>
      </c>
      <c r="O7" s="25">
        <v>59.7</v>
      </c>
      <c r="P7" s="25">
        <v>71.900000000000006</v>
      </c>
      <c r="Q7" s="25">
        <v>3630</v>
      </c>
      <c r="R7" s="25">
        <v>368785</v>
      </c>
      <c r="S7" s="25">
        <v>834.81</v>
      </c>
      <c r="T7" s="25">
        <v>441.76</v>
      </c>
      <c r="U7" s="25">
        <v>263563</v>
      </c>
      <c r="V7" s="25">
        <v>191.35</v>
      </c>
      <c r="W7" s="25">
        <v>1377.39</v>
      </c>
      <c r="X7" s="25">
        <v>123.16</v>
      </c>
      <c r="Y7" s="25">
        <v>121.93</v>
      </c>
      <c r="Z7" s="25">
        <v>125.65</v>
      </c>
      <c r="AA7" s="25">
        <v>121.73</v>
      </c>
      <c r="AB7" s="25">
        <v>121.76</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417.38</v>
      </c>
      <c r="AU7" s="25">
        <v>513.12</v>
      </c>
      <c r="AV7" s="25">
        <v>569.62</v>
      </c>
      <c r="AW7" s="25">
        <v>529.39</v>
      </c>
      <c r="AX7" s="25">
        <v>467.04</v>
      </c>
      <c r="AY7" s="25">
        <v>318.89</v>
      </c>
      <c r="AZ7" s="25">
        <v>309.10000000000002</v>
      </c>
      <c r="BA7" s="25">
        <v>306.08</v>
      </c>
      <c r="BB7" s="25">
        <v>306.14999999999998</v>
      </c>
      <c r="BC7" s="25">
        <v>297.54000000000002</v>
      </c>
      <c r="BD7" s="25">
        <v>252.29</v>
      </c>
      <c r="BE7" s="25">
        <v>497.31</v>
      </c>
      <c r="BF7" s="25">
        <v>504.98</v>
      </c>
      <c r="BG7" s="25">
        <v>509.1</v>
      </c>
      <c r="BH7" s="25">
        <v>508.44</v>
      </c>
      <c r="BI7" s="25">
        <v>506.77</v>
      </c>
      <c r="BJ7" s="25">
        <v>290.07</v>
      </c>
      <c r="BK7" s="25">
        <v>290.42</v>
      </c>
      <c r="BL7" s="25">
        <v>294.66000000000003</v>
      </c>
      <c r="BM7" s="25">
        <v>285.27</v>
      </c>
      <c r="BN7" s="25">
        <v>294.73</v>
      </c>
      <c r="BO7" s="25">
        <v>268.07</v>
      </c>
      <c r="BP7" s="25">
        <v>117.64</v>
      </c>
      <c r="BQ7" s="25">
        <v>115.77</v>
      </c>
      <c r="BR7" s="25">
        <v>119.68</v>
      </c>
      <c r="BS7" s="25">
        <v>116.21</v>
      </c>
      <c r="BT7" s="25">
        <v>116.96</v>
      </c>
      <c r="BU7" s="25">
        <v>104.84</v>
      </c>
      <c r="BV7" s="25">
        <v>106.11</v>
      </c>
      <c r="BW7" s="25">
        <v>103.75</v>
      </c>
      <c r="BX7" s="25">
        <v>105.3</v>
      </c>
      <c r="BY7" s="25">
        <v>99.41</v>
      </c>
      <c r="BZ7" s="25">
        <v>97.47</v>
      </c>
      <c r="CA7" s="25">
        <v>180.12</v>
      </c>
      <c r="CB7" s="25">
        <v>183.53</v>
      </c>
      <c r="CC7" s="25">
        <v>175.73</v>
      </c>
      <c r="CD7" s="25">
        <v>182.33</v>
      </c>
      <c r="CE7" s="25">
        <v>182.43</v>
      </c>
      <c r="CF7" s="25">
        <v>161.82</v>
      </c>
      <c r="CG7" s="25">
        <v>161.03</v>
      </c>
      <c r="CH7" s="25">
        <v>159.93</v>
      </c>
      <c r="CI7" s="25">
        <v>162.77000000000001</v>
      </c>
      <c r="CJ7" s="25">
        <v>170.87</v>
      </c>
      <c r="CK7" s="25">
        <v>174.75</v>
      </c>
      <c r="CL7" s="25">
        <v>55.74</v>
      </c>
      <c r="CM7" s="25">
        <v>54.96</v>
      </c>
      <c r="CN7" s="25">
        <v>55.21</v>
      </c>
      <c r="CO7" s="25">
        <v>55.24</v>
      </c>
      <c r="CP7" s="25">
        <v>47.43</v>
      </c>
      <c r="CQ7" s="25">
        <v>62.32</v>
      </c>
      <c r="CR7" s="25">
        <v>61.71</v>
      </c>
      <c r="CS7" s="25">
        <v>63.12</v>
      </c>
      <c r="CT7" s="25">
        <v>62.57</v>
      </c>
      <c r="CU7" s="25">
        <v>61.56</v>
      </c>
      <c r="CV7" s="25">
        <v>59.97</v>
      </c>
      <c r="CW7" s="25">
        <v>86.96</v>
      </c>
      <c r="CX7" s="25">
        <v>85.63</v>
      </c>
      <c r="CY7" s="25">
        <v>85.82</v>
      </c>
      <c r="CZ7" s="25">
        <v>85.73</v>
      </c>
      <c r="DA7" s="25">
        <v>85.34</v>
      </c>
      <c r="DB7" s="25">
        <v>90.19</v>
      </c>
      <c r="DC7" s="25">
        <v>90.03</v>
      </c>
      <c r="DD7" s="25">
        <v>90.09</v>
      </c>
      <c r="DE7" s="25">
        <v>90.21</v>
      </c>
      <c r="DF7" s="25">
        <v>90.11</v>
      </c>
      <c r="DG7" s="25">
        <v>89.76</v>
      </c>
      <c r="DH7" s="25">
        <v>48.14</v>
      </c>
      <c r="DI7" s="25">
        <v>49.69</v>
      </c>
      <c r="DJ7" s="25">
        <v>50.27</v>
      </c>
      <c r="DK7" s="25">
        <v>51.44</v>
      </c>
      <c r="DL7" s="25">
        <v>52.4</v>
      </c>
      <c r="DM7" s="25">
        <v>48.86</v>
      </c>
      <c r="DN7" s="25">
        <v>49.6</v>
      </c>
      <c r="DO7" s="25">
        <v>50.31</v>
      </c>
      <c r="DP7" s="25">
        <v>50.74</v>
      </c>
      <c r="DQ7" s="25">
        <v>51.49</v>
      </c>
      <c r="DR7" s="25">
        <v>51.51</v>
      </c>
      <c r="DS7" s="25">
        <v>18.97</v>
      </c>
      <c r="DT7" s="25">
        <v>21.1</v>
      </c>
      <c r="DU7" s="25">
        <v>22.9</v>
      </c>
      <c r="DV7" s="25">
        <v>24.75</v>
      </c>
      <c r="DW7" s="25">
        <v>27.44</v>
      </c>
      <c r="DX7" s="25">
        <v>18.510000000000002</v>
      </c>
      <c r="DY7" s="25">
        <v>20.49</v>
      </c>
      <c r="DZ7" s="25">
        <v>21.34</v>
      </c>
      <c r="EA7" s="25">
        <v>23.27</v>
      </c>
      <c r="EB7" s="25">
        <v>25.18</v>
      </c>
      <c r="EC7" s="25">
        <v>23.75</v>
      </c>
      <c r="ED7" s="25">
        <v>0.86</v>
      </c>
      <c r="EE7" s="25">
        <v>0.61</v>
      </c>
      <c r="EF7" s="25">
        <v>0.79</v>
      </c>
      <c r="EG7" s="25">
        <v>0.55000000000000004</v>
      </c>
      <c r="EH7" s="25">
        <v>0.25</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00058258</cp:lastModifiedBy>
  <dcterms:created xsi:type="dcterms:W3CDTF">2023-12-05T00:53:49Z</dcterms:created>
  <dcterms:modified xsi:type="dcterms:W3CDTF">2024-01-22T05:30:58Z</dcterms:modified>
  <cp:category/>
</cp:coreProperties>
</file>