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07B2j5EHA8FevYd5Vds/hIE0zILr6CEIC5j3spsLNE8sLg8BjzlKUvKRt7RcIi17Hl8j4RTarUpg0y99hHgQig==" workbookSaltValue="742FSSxqlK8I0GVsU2uU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<sst xmlns="http://schemas.openxmlformats.org/spreadsheetml/2006/main" count="231" uniqueCount="118">
  <si>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</si>
  <si>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</si>
  <si>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</si>
  <si>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</si>
  <si>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</si>
  <si>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</si>
  <si>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</si>
  <si>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</si>
  <si>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</si>
  <si>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</si>
  <si>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</si>
  <si>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</si>
  <si>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</si>
  <si>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</si>
  <si>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</si>
  <si>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</si>
  <si>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</si>
  <si>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</si>
  <si>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</si>
  <si>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</si>
  <si>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</si>
  <si>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</si>
  <si>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</si>
  <si>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</si>
  <si>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</si>
  <si>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</si>
  <si>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</si>
  <si>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</si>
  <si>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</si>
  <si>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</si>
  <si>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</si>
  <si>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</si>
  <si>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</si>
  <si>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</si>
  <si>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</si>
  <si>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</si>
  <si>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</si>
  <si>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</si>
  <si>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</si>
  <si>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</si>
  <si>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</si>
  <si>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</si>
  <si>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</si>
  <si>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</si>
  <si>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</si>
  <si>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</si>
  <si>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</si>
  <si>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</si>
  <si>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</si>
  <si>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</si>
  <si>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</si>
  <si>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</si>
  <si>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</si>
  <si>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</si>
  <si>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</si>
  <si>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</si>
  <si>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</si>
  <si>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</si>
  <si>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</si>
  <si>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</si>
  <si>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</si>
  <si>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</si>
  <si>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</si>
  <si>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</si>
  <si>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</si>
  <si>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</si>
  <si>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</si>
  <si>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</si>
  <si>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</si>
  <si>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</si>
  <si>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</si>
  <si>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</si>
  <si>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</si>
  <si>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</si>
  <si>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</si>
  <si>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</si>
  <si>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</si>
  <si>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</si>
  <si>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</si>
  <si>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</si>
  <si>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</si>
  <si>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</si>
  <si>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</si>
  <si>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</si>
  <si>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</si>
  <si>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</si>
  <si>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</si>
  <si>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</si>
  <si>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</si>
  <si>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</si>
  <si>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</si>
  <si>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</si>
  <si>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</si>
  <si>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</si>
  <si>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</si>
  <si>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</si>
  <si>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</si>
  <si>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</si>
  <si>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</si>
  <si>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</si>
  <si>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</si>
  <si>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</si>
  <si>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</si>
  <si>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</si>
  <si>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</si>
  <si>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</si>
  <si>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</si>
  <si>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</si>
  <si>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</si>
  <si>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</si>
  <si>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</si>
  <si>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</si>
  <si>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</si>
  <si>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</si>
  <si>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</si>
  <si>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施設及び管渠の建設は完了しているため、現在は維持管理経費の節減を図りながら今後の更新に備え、施設の統廃合や更なる効率的な運用を検討しています。
①有形固定資産減価償却率：資産の老朽化度を表す指標で、整備完了後は経年により増加します。本市は整備が完了しているため、年々増加傾向にあり、平均値を上回っている状況です。
②管渠老朽化率：法定耐用年数を経過した管渠はありません。
③管渠改善率：法定耐用年数を経過した管渠がないため、更新実績はありません。</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4" eb="75">
      <t>ドウ</t>
    </rPh>
    <rPh sb="75" eb="77">
      <t>ジギョウ</t>
    </rPh>
    <rPh sb="78" eb="81">
      <t>イッポンカ</t>
    </rPh>
    <rPh sb="82" eb="83">
      <t>ハカ</t>
    </rPh>
    <rPh sb="87" eb="89">
      <t>ヘイセイ</t>
    </rPh>
    <rPh sb="91" eb="93">
      <t>ネンド</t>
    </rPh>
    <rPh sb="94" eb="96">
      <t>コウエイ</t>
    </rPh>
    <rPh sb="96" eb="98">
      <t>キギョウ</t>
    </rPh>
    <rPh sb="98" eb="99">
      <t>ホウ</t>
    </rPh>
    <rPh sb="100" eb="102">
      <t>テキヨウ</t>
    </rPh>
    <rPh sb="104" eb="106">
      <t>ジョウゲ</t>
    </rPh>
    <rPh sb="106" eb="109">
      <t>スイドウキョク</t>
    </rPh>
    <rPh sb="110" eb="112">
      <t>ケイエイ</t>
    </rPh>
    <rPh sb="114" eb="116">
      <t>コウキョウ</t>
    </rPh>
    <rPh sb="116" eb="119">
      <t>ゲスイドウ</t>
    </rPh>
    <rPh sb="119" eb="121">
      <t>ジギョウ</t>
    </rPh>
    <rPh sb="121" eb="122">
      <t>トウ</t>
    </rPh>
    <rPh sb="123" eb="125">
      <t>トウゴウ</t>
    </rPh>
    <rPh sb="147" eb="149">
      <t>シヨウ</t>
    </rPh>
    <rPh sb="149" eb="150">
      <t>リョウ</t>
    </rPh>
    <rPh sb="150" eb="152">
      <t>シュウニュウ</t>
    </rPh>
    <rPh sb="154" eb="156">
      <t>ジンコウ</t>
    </rPh>
    <rPh sb="156" eb="158">
      <t>ゲンショウ</t>
    </rPh>
    <rPh sb="159" eb="160">
      <t>トモナ</t>
    </rPh>
    <rPh sb="161" eb="163">
      <t>オスイ</t>
    </rPh>
    <rPh sb="163" eb="165">
      <t>ハイジョ</t>
    </rPh>
    <rPh sb="165" eb="166">
      <t>リョウ</t>
    </rPh>
    <rPh sb="167" eb="169">
      <t>ゲンショウ</t>
    </rPh>
    <rPh sb="172" eb="174">
      <t>ネンネン</t>
    </rPh>
    <rPh sb="174" eb="176">
      <t>ゲンショウ</t>
    </rPh>
    <rPh sb="178" eb="180">
      <t>コンゴ</t>
    </rPh>
    <rPh sb="181" eb="183">
      <t>ゾウカ</t>
    </rPh>
    <rPh sb="184" eb="186">
      <t>ミコ</t>
    </rPh>
    <rPh sb="192" eb="194">
      <t>ケイジョウ</t>
    </rPh>
    <rPh sb="194" eb="196">
      <t>シュウシ</t>
    </rPh>
    <rPh sb="197" eb="198">
      <t>サラ</t>
    </rPh>
    <rPh sb="199" eb="200">
      <t>キビ</t>
    </rPh>
    <rPh sb="215" eb="217">
      <t>イジ</t>
    </rPh>
    <rPh sb="217" eb="219">
      <t>カンリ</t>
    </rPh>
    <rPh sb="219" eb="220">
      <t>ヒ</t>
    </rPh>
    <rPh sb="221" eb="223">
      <t>シヨウ</t>
    </rPh>
    <rPh sb="223" eb="224">
      <t>リョウシュウニュウマカナコンゴアカジツヅミコミキギョウサイザンダカタイジギョウキボヒリツトウオオウエシヨウリョウタゲスイドウジギョウカクサモウルイジダンタイタカスイジュンザンダカトウネンドゼンネンドクラケイジョウヒヨウオオハバカイゼンケイジョウシュウシヒリツオヨジョウショウゲンショウケイジョウヒヨウルイセキケッソンキンヒリツネンネンジョウショウシュウエキセイイチジルヒクケイエイコンナンジョウキョウゲスイドウジギョウゼンタイホウカツテキケイエイオコナ</t>
    </rPh>
    <phoneticPr fontId="7"/>
  </si>
  <si>
    <r>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t>
    </r>
    <r>
      <rPr>
        <sz val="10"/>
        <rFont val="ＭＳ ゴシック"/>
        <family val="3"/>
        <charset val="128"/>
      </rPr>
      <t>本事業につきましては、城山、蟻ケ崎排水処理区の両処理場を廃止し、公共下水道への接続に向けた管渠整備を進めております。統合による維持管理費の削減など経営を効率化し、下水道事業全体として安定した経営が持続できるよう努めていきます。</t>
    </r>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48" eb="250">
      <t>セツゾク</t>
    </rPh>
    <rPh sb="259" eb="260">
      <t>スス</t>
    </rPh>
    <rPh sb="267" eb="269">
      <t>トウゴウ</t>
    </rPh>
    <rPh sb="282" eb="284">
      <t>ケイエイ</t>
    </rPh>
    <rPh sb="285" eb="288">
      <t>コウリツカ</t>
    </rPh>
    <rPh sb="290" eb="293">
      <t>ゲスイドウ</t>
    </rPh>
    <rPh sb="293" eb="295">
      <t>ジギョウ</t>
    </rPh>
    <rPh sb="295" eb="297">
      <t>ゼンタイ</t>
    </rPh>
    <rPh sb="300" eb="302">
      <t>アンテイ</t>
    </rPh>
    <rPh sb="304" eb="306">
      <t>ケイエイ</t>
    </rPh>
    <rPh sb="307" eb="309">
      <t>ジゾク</t>
    </rPh>
    <rPh sb="314" eb="315">
      <t>ツト</t>
    </rPh>
    <phoneticPr fontId="7"/>
  </si>
  <si>
    <t>　小規模集合排水処理事業は、生活環境の改善及び公共用水域の水質保全を図るため、旧豊野町にて整備し、平成10年度から供用開始しました。
　本市が行う下水道事業の一本化を図るため、平成21年度に公営企業法を適用し、上下水道局が経営する公共下水道事業等と統合しました。
　小規模集合排水処理事業における使用料収入は、人口減少に伴う汚水排除量の減少により年々減少し、今後も増加が見込めないため、経常収支は更に厳しいものになります。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これに伴い累積欠損金比率は上昇傾向にありますが、公共下水道事業の利益により欠損金を補填しており、下水道事業会計としては累積欠損金はありません。
　企業債残高対事業規模比率は、地理的要因等により整備費用が大きい上、使用料は他の下水道事業と格差を設けていないため、類似団体と比較しても高い水準にありますが、建設整備は完了しているため、残高は年々減少しています。
　当年度は、前年度に比べ経常費用が減少したことにより、①経常収支比率及び⑤経費回収率が改善し、⑥汚水処理原価は低下しています。
　収益性が著しく低く、経営が困難な状況にありますが、下水道事業全体として包括的な経営を行っています。</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t>
    </rPh>
    <rPh sb="225" eb="227">
      <t>シュウニュウ</t>
    </rPh>
    <rPh sb="228" eb="229">
      <t>マカナ</t>
    </rPh>
    <rPh sb="237" eb="239">
      <t>コンゴ</t>
    </rPh>
    <rPh sb="240" eb="242">
      <t>アカジ</t>
    </rPh>
    <rPh sb="243" eb="244">
      <t>ツヅ</t>
    </rPh>
    <rPh sb="245" eb="247">
      <t>ミコミ</t>
    </rPh>
    <rPh sb="268" eb="270">
      <t>ケイコウ</t>
    </rPh>
    <rPh sb="326" eb="328">
      <t>キギョウ</t>
    </rPh>
    <rPh sb="328" eb="329">
      <t>サイ</t>
    </rPh>
    <rPh sb="329" eb="331">
      <t>ザンダカ</t>
    </rPh>
    <rPh sb="331" eb="332">
      <t>タイ</t>
    </rPh>
    <rPh sb="332" eb="334">
      <t>ジギョウ</t>
    </rPh>
    <rPh sb="334" eb="336">
      <t>キボ</t>
    </rPh>
    <rPh sb="336" eb="338">
      <t>ヒリツ</t>
    </rPh>
    <rPh sb="345" eb="346">
      <t>トウ</t>
    </rPh>
    <rPh sb="354" eb="355">
      <t>オオ</t>
    </rPh>
    <rPh sb="357" eb="358">
      <t>ウエ</t>
    </rPh>
    <rPh sb="359" eb="361">
      <t>シヨウ</t>
    </rPh>
    <rPh sb="361" eb="362">
      <t>リョウ</t>
    </rPh>
    <rPh sb="363" eb="364">
      <t>タ</t>
    </rPh>
    <rPh sb="365" eb="368">
      <t>ゲスイドウ</t>
    </rPh>
    <rPh sb="368" eb="370">
      <t>ジギョウ</t>
    </rPh>
    <rPh sb="371" eb="373">
      <t>カクサ</t>
    </rPh>
    <rPh sb="374" eb="375">
      <t>モウ</t>
    </rPh>
    <rPh sb="383" eb="385">
      <t>ルイジ</t>
    </rPh>
    <rPh sb="385" eb="387">
      <t>ダンタイ</t>
    </rPh>
    <rPh sb="393" eb="394">
      <t>タカ</t>
    </rPh>
    <rPh sb="395" eb="397">
      <t>スイジュン</t>
    </rPh>
    <rPh sb="418" eb="420">
      <t>ザンダカ</t>
    </rPh>
    <rPh sb="433" eb="434">
      <t>トウ</t>
    </rPh>
    <rPh sb="434" eb="435">
      <t>ネン</t>
    </rPh>
    <rPh sb="435" eb="436">
      <t>ド</t>
    </rPh>
    <rPh sb="438" eb="441">
      <t>ゼンネンド</t>
    </rPh>
    <rPh sb="442" eb="443">
      <t>クラ</t>
    </rPh>
    <rPh sb="444" eb="446">
      <t>ケイジョウ</t>
    </rPh>
    <rPh sb="446" eb="448">
      <t>ヒヨウ</t>
    </rPh>
    <rPh sb="449" eb="451">
      <t>ゲンショウ</t>
    </rPh>
    <rPh sb="460" eb="462">
      <t>ケイジョウ</t>
    </rPh>
    <rPh sb="462" eb="464">
      <t>シュウシ</t>
    </rPh>
    <rPh sb="464" eb="466">
      <t>ヒリツ</t>
    </rPh>
    <rPh sb="466" eb="467">
      <t>オヨ</t>
    </rPh>
    <rPh sb="475" eb="477">
      <t>カイゼン</t>
    </rPh>
    <rPh sb="487" eb="489">
      <t>テイカ</t>
    </rPh>
    <rPh sb="497" eb="500">
      <t>シュウエキセイ</t>
    </rPh>
    <rPh sb="501" eb="502">
      <t>イチジル</t>
    </rPh>
    <rPh sb="504" eb="505">
      <t>ヒク</t>
    </rPh>
    <rPh sb="507" eb="509">
      <t>ケイエイ</t>
    </rPh>
    <rPh sb="510" eb="512">
      <t>コンナン</t>
    </rPh>
    <rPh sb="513" eb="515">
      <t>ジョウキョウ</t>
    </rPh>
    <rPh sb="522" eb="524">
      <t>ゲスイ</t>
    </rPh>
    <rPh sb="524" eb="525">
      <t>ドウ</t>
    </rPh>
    <rPh sb="525" eb="527">
      <t>ジギョウ</t>
    </rPh>
    <rPh sb="527" eb="529">
      <t>ゼンタイ</t>
    </rPh>
    <rPh sb="532" eb="535">
      <t>ホウカツテキ</t>
    </rPh>
    <rPh sb="536" eb="538">
      <t>ケイエイ</t>
    </rPh>
    <rPh sb="539" eb="54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</si>
</sst>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1A-4062-814E-EDE71AC287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1A-4062-814E-EDE71AC287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1C-4CB3-B135-81F4A153FD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2D1C-4CB3-B135-81F4A153FD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90.72</c:v>
                </c:pt>
                <c:pt idx="1">
                  <c:v>91.67</c:v>
                </c:pt>
                <c:pt idx="2">
                  <c:v>91.84</c:v>
                </c:pt>
                <c:pt idx="3">
                  <c:v>91.58</c:v>
                </c:pt>
                <c:pt idx="4">
                  <c:v>94.32</c:v>
                </c:pt>
              </c:numCache>
            </c:numRef>
          </c:val>
          <c:extLst>
            <c:ext xmlns:c16="http://schemas.microsoft.com/office/drawing/2014/chart" uri="{C3380CC4-5D6E-409C-BE32-E72D297353CC}">
              <c16:uniqueId val="{00000000-7EC1-42E6-94B1-15EB9E9FD9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7EC1-42E6-94B1-15EB9E9FD9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49.24</c:v>
                </c:pt>
                <c:pt idx="1">
                  <c:v>72.260000000000005</c:v>
                </c:pt>
                <c:pt idx="2">
                  <c:v>86.62</c:v>
                </c:pt>
                <c:pt idx="3">
                  <c:v>74.12</c:v>
                </c:pt>
                <c:pt idx="4">
                  <c:v>85.25</c:v>
                </c:pt>
              </c:numCache>
            </c:numRef>
          </c:val>
          <c:extLst>
            <c:ext xmlns:c16="http://schemas.microsoft.com/office/drawing/2014/chart" uri="{C3380CC4-5D6E-409C-BE32-E72D297353CC}">
              <c16:uniqueId val="{00000000-36C2-4FA7-B9D5-26B37C7983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36C2-4FA7-B9D5-26B37C7983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31.87</c:v>
                </c:pt>
                <c:pt idx="1">
                  <c:v>34.67</c:v>
                </c:pt>
                <c:pt idx="2">
                  <c:v>37.25</c:v>
                </c:pt>
                <c:pt idx="3">
                  <c:v>39.840000000000003</c:v>
                </c:pt>
                <c:pt idx="4">
                  <c:v>42.42</c:v>
                </c:pt>
              </c:numCache>
            </c:numRef>
          </c:val>
          <c:extLst>
            <c:ext xmlns:c16="http://schemas.microsoft.com/office/drawing/2014/chart" uri="{C3380CC4-5D6E-409C-BE32-E72D297353CC}">
              <c16:uniqueId val="{00000000-8447-47E7-97A4-9C906BD4AD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8447-47E7-97A4-9C906BD4AD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35-499C-A5C3-F9D9A4560F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35-499C-A5C3-F9D9A4560F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1727.98</c:v>
                </c:pt>
                <c:pt idx="1">
                  <c:v>1978.62</c:v>
                </c:pt>
                <c:pt idx="2">
                  <c:v>1944.94</c:v>
                </c:pt>
                <c:pt idx="3">
                  <c:v>2147.35</c:v>
                </c:pt>
                <c:pt idx="4">
                  <c:v>2334.62</c:v>
                </c:pt>
              </c:numCache>
            </c:numRef>
          </c:val>
          <c:extLst>
            <c:ext xmlns:c16="http://schemas.microsoft.com/office/drawing/2014/chart" uri="{C3380CC4-5D6E-409C-BE32-E72D297353CC}">
              <c16:uniqueId val="{00000000-CE6E-4F75-95D1-47714EA8CC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CE6E-4F75-95D1-47714EA8CC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-151.07</c:v>
                </c:pt>
                <c:pt idx="1">
                  <c:v>-164.92</c:v>
                </c:pt>
                <c:pt idx="2">
                  <c:v>-231.1</c:v>
                </c:pt>
                <c:pt idx="3">
                  <c:v>-244.88</c:v>
                </c:pt>
                <c:pt idx="4">
                  <c:v>-275.82</c:v>
                </c:pt>
              </c:numCache>
            </c:numRef>
          </c:val>
          <c:extLst>
            <c:ext xmlns:c16="http://schemas.microsoft.com/office/drawing/2014/chart" uri="{C3380CC4-5D6E-409C-BE32-E72D297353CC}">
              <c16:uniqueId val="{00000000-6CE1-4270-9DA2-4C73C87D2E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6CE1-4270-9DA2-4C73C87D2E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5100.9799999999996</c:v>
                </c:pt>
                <c:pt idx="1">
                  <c:v>4707.8999999999996</c:v>
                </c:pt>
                <c:pt idx="2">
                  <c:v>4008.54</c:v>
                </c:pt>
                <c:pt idx="3">
                  <c:v>3530.79</c:v>
                </c:pt>
                <c:pt idx="4">
                  <c:v>3299.72</c:v>
                </c:pt>
              </c:numCache>
            </c:numRef>
          </c:val>
          <c:extLst>
            <c:ext xmlns:c16="http://schemas.microsoft.com/office/drawing/2014/chart" uri="{C3380CC4-5D6E-409C-BE32-E72D297353CC}">
              <c16:uniqueId val="{00000000-038E-46CC-B7F7-132FE5BE3D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038E-46CC-B7F7-132FE5BE3D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11.26</c:v>
                </c:pt>
                <c:pt idx="1">
                  <c:v>21.35</c:v>
                </c:pt>
                <c:pt idx="2">
                  <c:v>33.26</c:v>
                </c:pt>
                <c:pt idx="3">
                  <c:v>24.24</c:v>
                </c:pt>
                <c:pt idx="4">
                  <c:v>31.34</c:v>
                </c:pt>
              </c:numCache>
            </c:numRef>
          </c:val>
          <c:extLst>
            <c:ext xmlns:c16="http://schemas.microsoft.com/office/drawing/2014/chart" uri="{C3380CC4-5D6E-409C-BE32-E72D297353CC}">
              <c16:uniqueId val="{00000000-973B-410E-BDB3-1C1B272775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973B-410E-BDB3-1C1B272775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1552.68</c:v>
                </c:pt>
                <c:pt idx="1">
                  <c:v>820.92</c:v>
                </c:pt>
                <c:pt idx="2">
                  <c:v>528.89</c:v>
                </c:pt>
                <c:pt idx="3">
                  <c:v>722.53</c:v>
                </c:pt>
                <c:pt idx="4">
                  <c:v>558.29999999999995</c:v>
                </c:pt>
              </c:numCache>
            </c:numRef>
          </c:val>
          <c:extLst>
            <c:ext xmlns:c16="http://schemas.microsoft.com/office/drawing/2014/chart" uri="{C3380CC4-5D6E-409C-BE32-E72D297353CC}">
              <c16:uniqueId val="{00000000-D40D-4144-B285-770B7D9F36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D40D-4144-B285-770B7D9F36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v>
      </c>
      <c r="AE8" s="66"/>
      <c r="AF8" s="66"/>
      <c r="AG8" s="66"/>
      <c r="AH8" s="66"/>
      <c r="AI8" s="66"/>
      <c r="AJ8" s="66"/>
      <c r="AK8" s="3"/>
      <c r="AL8" s="46">
        <f>データ!S6</f>
        <v>368785</v>
      </c>
      <c r="AM8" s="46"/>
      <c r="AN8" s="46"/>
      <c r="AO8" s="46"/>
      <c r="AP8" s="46"/>
      <c r="AQ8" s="46"/>
      <c r="AR8" s="46"/>
      <c r="AS8" s="46"/>
      <c r="AT8" s="45">
        <f>データ!T6</f>
        <v>834.81</v>
      </c>
      <c r="AU8" s="45"/>
      <c r="AV8" s="45"/>
      <c r="AW8" s="45"/>
      <c r="AX8" s="45"/>
      <c r="AY8" s="45"/>
      <c r="AZ8" s="45"/>
      <c r="BA8" s="45"/>
      <c r="BB8" s="45">
        <f>データ!U6</f>
        <v>441.76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24.26</v>
      </c>
      <c r="J10" s="45"/>
      <c r="K10" s="45"/>
      <c r="L10" s="45"/>
      <c r="M10" s="45"/>
      <c r="N10" s="45"/>
      <c r="O10" s="45"/>
      <c r="P10" s="45">
        <f>データ!P6</f>
        <v>0.02</v>
      </c>
      <c r="Q10" s="45"/>
      <c r="R10" s="45"/>
      <c r="S10" s="45"/>
      <c r="T10" s="45"/>
      <c r="U10" s="45"/>
      <c r="V10" s="45"/>
      <c r="W10" s="45">
        <f>データ!Q6</f>
        <v>100</v>
      </c>
      <c r="X10" s="45"/>
      <c r="Y10" s="45"/>
      <c r="Z10" s="45"/>
      <c r="AA10" s="45"/>
      <c r="AB10" s="45"/>
      <c r="AC10" s="45"/>
      <c r="AD10" s="46">
        <f>データ!R6</f>
        <v>3534</v>
      </c>
      <c r="AE10" s="46"/>
      <c r="AF10" s="46"/>
      <c r="AG10" s="46"/>
      <c r="AH10" s="46"/>
      <c r="AI10" s="46"/>
      <c r="AJ10" s="46"/>
      <c r="AK10" s="2"/>
      <c r="AL10" s="46">
        <f>データ!V6</f>
        <v>88</v>
      </c>
      <c r="AM10" s="46"/>
      <c r="AN10" s="46"/>
      <c r="AO10" s="46"/>
      <c r="AP10" s="46"/>
      <c r="AQ10" s="46"/>
      <c r="AR10" s="46"/>
      <c r="AS10" s="46"/>
      <c r="AT10" s="45">
        <f>データ!W6</f>
        <v>0.03</v>
      </c>
      <c r="AU10" s="45"/>
      <c r="AV10" s="45"/>
      <c r="AW10" s="45"/>
      <c r="AX10" s="45"/>
      <c r="AY10" s="45"/>
      <c r="AZ10" s="45"/>
      <c r="BA10" s="45"/>
      <c r="BB10" s="45">
        <f>データ!X6</f>
        <v>2933.33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CXoEIeAvCaGlY+lJDZxJHS+zckB7rzH34QGU8kGa6xYQIyJ9udPfaWKnjaAFxwIIyMq4YLMnujbTc1onuLdHQg==" saltValue="Qame9tZ1bqdd9bgPcApl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202011</v>
      </c>
      <c r="D6" s="19">
        <f t="shared" si="3"/>
        <v>46</v>
      </c>
      <c r="E6" s="19">
        <f t="shared" si="3"/>
        <v>17</v>
      </c>
      <c r="F6" s="19">
        <f t="shared" si="3"/>
        <v>9</v>
      </c>
      <c r="G6" s="19">
        <f t="shared" si="3"/>
        <v>0</v>
      </c>
      <c r="H6" s="19" t="str">
        <f t="shared" si="3"/>
        <v>長野県　長野市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24.26</v>
      </c>
      <c r="P6" s="20">
        <f t="shared" si="3"/>
        <v>0.02</v>
      </c>
      <c r="Q6" s="20">
        <f t="shared" si="3"/>
        <v>100</v>
      </c>
      <c r="R6" s="20">
        <f t="shared" si="3"/>
        <v>3534</v>
      </c>
      <c r="S6" s="20">
        <f t="shared" si="3"/>
        <v>368785</v>
      </c>
      <c r="T6" s="20">
        <f t="shared" si="3"/>
        <v>834.81</v>
      </c>
      <c r="U6" s="20">
        <f t="shared" si="3"/>
        <v>441.76</v>
      </c>
      <c r="V6" s="20">
        <f t="shared" si="3"/>
        <v>88</v>
      </c>
      <c r="W6" s="20">
        <f t="shared" si="3"/>
        <v>0.03</v>
      </c>
      <c r="X6" s="20">
        <f t="shared" si="3"/>
        <v>2933.33</v>
      </c>
      <c r="Y6" s="21">
        <f>IF(Y7="",NA(),Y7)</f>
        <v>49.24</v>
      </c>
      <c r="Z6" s="21">
        <f t="shared" ref="Z6:AH6" si="4">IF(Z7="",NA(),Z7)</f>
        <v>72.260000000000005</v>
      </c>
      <c r="AA6" s="21">
        <f t="shared" si="4"/>
        <v>86.62</v>
      </c>
      <c r="AB6" s="21">
        <f t="shared" si="4"/>
        <v>74.12</v>
      </c>
      <c r="AC6" s="21">
        <f t="shared" si="4"/>
        <v>85.25</v>
      </c>
      <c r="AD6" s="21">
        <f t="shared" si="4"/>
        <v>91.26</v>
      </c>
      <c r="AE6" s="21">
        <f t="shared" si="4"/>
        <v>99.2</v>
      </c>
      <c r="AF6" s="21">
        <f t="shared" si="4"/>
        <v>100.42</v>
      </c>
      <c r="AG6" s="21">
        <f t="shared" si="4"/>
        <v>98.03</v>
      </c>
      <c r="AH6" s="21">
        <f t="shared" si="4"/>
        <v>105.46</v>
      </c>
      <c r="AI6" s="20" t="str">
        <f>IF(AI7="","",IF(AI7="-","【-】","【"&amp;SUBSTITUTE(TEXT(AI7,"#,##0.00"),"-","△")&amp;"】"))</f>
        <v>【105.41】</v>
      </c>
      <c r="AJ6" s="21">
        <f>IF(AJ7="",NA(),AJ7)</f>
        <v>1727.98</v>
      </c>
      <c r="AK6" s="21">
        <f t="shared" ref="AK6:AS6" si="5">IF(AK7="",NA(),AK7)</f>
        <v>1978.62</v>
      </c>
      <c r="AL6" s="21">
        <f t="shared" si="5"/>
        <v>1944.94</v>
      </c>
      <c r="AM6" s="21">
        <f t="shared" si="5"/>
        <v>2147.35</v>
      </c>
      <c r="AN6" s="21">
        <f t="shared" si="5"/>
        <v>2334.62</v>
      </c>
      <c r="AO6" s="21">
        <f t="shared" si="5"/>
        <v>1597.09</v>
      </c>
      <c r="AP6" s="21">
        <f t="shared" si="5"/>
        <v>1500.46</v>
      </c>
      <c r="AQ6" s="21">
        <f t="shared" si="5"/>
        <v>762.05</v>
      </c>
      <c r="AR6" s="21">
        <f t="shared" si="5"/>
        <v>755.68</v>
      </c>
      <c r="AS6" s="21">
        <f t="shared" si="5"/>
        <v>806.39</v>
      </c>
      <c r="AT6" s="20" t="str">
        <f>IF(AT7="","",IF(AT7="-","【-】","【"&amp;SUBSTITUTE(TEXT(AT7,"#,##0.00"),"-","△")&amp;"】"))</f>
        <v>【787.78】</v>
      </c>
      <c r="AU6" s="21">
        <f>IF(AU7="",NA(),AU7)</f>
        <v>-151.07</v>
      </c>
      <c r="AV6" s="21">
        <f t="shared" ref="AV6:BD6" si="6">IF(AV7="",NA(),AV7)</f>
        <v>-164.92</v>
      </c>
      <c r="AW6" s="21">
        <f t="shared" si="6"/>
        <v>-231.1</v>
      </c>
      <c r="AX6" s="21">
        <f t="shared" si="6"/>
        <v>-244.88</v>
      </c>
      <c r="AY6" s="21">
        <f t="shared" si="6"/>
        <v>-275.82</v>
      </c>
      <c r="AZ6" s="21">
        <f t="shared" si="6"/>
        <v>88.56</v>
      </c>
      <c r="BA6" s="21">
        <f t="shared" si="6"/>
        <v>81.260000000000005</v>
      </c>
      <c r="BB6" s="21">
        <f t="shared" si="6"/>
        <v>92.61</v>
      </c>
      <c r="BC6" s="21">
        <f t="shared" si="6"/>
        <v>91.41</v>
      </c>
      <c r="BD6" s="21">
        <f t="shared" si="6"/>
        <v>96.26</v>
      </c>
      <c r="BE6" s="20" t="str">
        <f>IF(BE7="","",IF(BE7="-","【-】","【"&amp;SUBSTITUTE(TEXT(BE7,"#,##0.00"),"-","△")&amp;"】"))</f>
        <v>【96.87】</v>
      </c>
      <c r="BF6" s="21">
        <f>IF(BF7="",NA(),BF7)</f>
        <v>5100.9799999999996</v>
      </c>
      <c r="BG6" s="21">
        <f t="shared" ref="BG6:BO6" si="7">IF(BG7="",NA(),BG7)</f>
        <v>4707.8999999999996</v>
      </c>
      <c r="BH6" s="21">
        <f t="shared" si="7"/>
        <v>4008.54</v>
      </c>
      <c r="BI6" s="21">
        <f t="shared" si="7"/>
        <v>3530.79</v>
      </c>
      <c r="BJ6" s="21">
        <f t="shared" si="7"/>
        <v>3299.72</v>
      </c>
      <c r="BK6" s="21">
        <f t="shared" si="7"/>
        <v>1837.88</v>
      </c>
      <c r="BL6" s="21">
        <f t="shared" si="7"/>
        <v>1748.51</v>
      </c>
      <c r="BM6" s="21">
        <f t="shared" si="7"/>
        <v>1640.16</v>
      </c>
      <c r="BN6" s="21">
        <f t="shared" si="7"/>
        <v>1521.05</v>
      </c>
      <c r="BO6" s="21">
        <f t="shared" si="7"/>
        <v>1490.65</v>
      </c>
      <c r="BP6" s="20" t="str">
        <f>IF(BP7="","",IF(BP7="-","【-】","【"&amp;SUBSTITUTE(TEXT(BP7,"#,##0.00"),"-","△")&amp;"】"))</f>
        <v>【1,496.36】</v>
      </c>
      <c r="BQ6" s="21">
        <f>IF(BQ7="",NA(),BQ7)</f>
        <v>11.26</v>
      </c>
      <c r="BR6" s="21">
        <f t="shared" ref="BR6:BZ6" si="8">IF(BR7="",NA(),BR7)</f>
        <v>21.35</v>
      </c>
      <c r="BS6" s="21">
        <f t="shared" si="8"/>
        <v>33.26</v>
      </c>
      <c r="BT6" s="21">
        <f t="shared" si="8"/>
        <v>24.24</v>
      </c>
      <c r="BU6" s="21">
        <f t="shared" si="8"/>
        <v>31.34</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1552.68</v>
      </c>
      <c r="CC6" s="21">
        <f t="shared" ref="CC6:CK6" si="9">IF(CC7="",NA(),CC7)</f>
        <v>820.92</v>
      </c>
      <c r="CD6" s="21">
        <f t="shared" si="9"/>
        <v>528.89</v>
      </c>
      <c r="CE6" s="21">
        <f t="shared" si="9"/>
        <v>722.53</v>
      </c>
      <c r="CF6" s="21">
        <f t="shared" si="9"/>
        <v>558.29999999999995</v>
      </c>
      <c r="CG6" s="21">
        <f t="shared" si="9"/>
        <v>525.22</v>
      </c>
      <c r="CH6" s="21">
        <f t="shared" si="9"/>
        <v>520.91999999999996</v>
      </c>
      <c r="CI6" s="21">
        <f t="shared" si="9"/>
        <v>486.77</v>
      </c>
      <c r="CJ6" s="21">
        <f t="shared" si="9"/>
        <v>502.1</v>
      </c>
      <c r="CK6" s="21">
        <f t="shared" si="9"/>
        <v>539.07000000000005</v>
      </c>
      <c r="CL6" s="20" t="str">
        <f>IF(CL7="","",IF(CL7="-","【-】","【"&amp;SUBSTITUTE(TEXT(CL7,"#,##0.00"),"-","△")&amp;"】"))</f>
        <v>【534.98】</v>
      </c>
      <c r="CM6" s="20">
        <f>IF(CM7="",NA(),CM7)</f>
        <v>0</v>
      </c>
      <c r="CN6" s="20">
        <f t="shared" ref="CN6:CV6" si="10">IF(CN7="",NA(),CN7)</f>
        <v>0</v>
      </c>
      <c r="CO6" s="20">
        <f t="shared" si="10"/>
        <v>0</v>
      </c>
      <c r="CP6" s="20">
        <f t="shared" si="10"/>
        <v>0</v>
      </c>
      <c r="CQ6" s="20">
        <f t="shared" si="10"/>
        <v>0</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90.72</v>
      </c>
      <c r="CY6" s="21">
        <f t="shared" ref="CY6:DG6" si="11">IF(CY7="",NA(),CY7)</f>
        <v>91.67</v>
      </c>
      <c r="CZ6" s="21">
        <f t="shared" si="11"/>
        <v>91.84</v>
      </c>
      <c r="DA6" s="21">
        <f t="shared" si="11"/>
        <v>91.58</v>
      </c>
      <c r="DB6" s="21">
        <f t="shared" si="11"/>
        <v>94.32</v>
      </c>
      <c r="DC6" s="21">
        <f t="shared" si="11"/>
        <v>91.52</v>
      </c>
      <c r="DD6" s="21">
        <f t="shared" si="11"/>
        <v>90.33</v>
      </c>
      <c r="DE6" s="21">
        <f t="shared" si="11"/>
        <v>90.04</v>
      </c>
      <c r="DF6" s="21">
        <f t="shared" si="11"/>
        <v>90.58</v>
      </c>
      <c r="DG6" s="21">
        <f t="shared" si="11"/>
        <v>90.11</v>
      </c>
      <c r="DH6" s="20" t="str">
        <f>IF(DH7="","",IF(DH7="-","【-】","【"&amp;SUBSTITUTE(TEXT(DH7,"#,##0.00"),"-","△")&amp;"】"))</f>
        <v>【89.98】</v>
      </c>
      <c r="DI6" s="21">
        <f>IF(DI7="",NA(),DI7)</f>
        <v>31.87</v>
      </c>
      <c r="DJ6" s="21">
        <f t="shared" ref="DJ6:DR6" si="12">IF(DJ7="",NA(),DJ7)</f>
        <v>34.67</v>
      </c>
      <c r="DK6" s="21">
        <f t="shared" si="12"/>
        <v>37.25</v>
      </c>
      <c r="DL6" s="21">
        <f t="shared" si="12"/>
        <v>39.840000000000003</v>
      </c>
      <c r="DM6" s="21">
        <f t="shared" si="12"/>
        <v>42.42</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202011</v>
      </c>
      <c r="D7" s="23">
        <v>46</v>
      </c>
      <c r="E7" s="23">
        <v>17</v>
      </c>
      <c r="F7" s="23">
        <v>9</v>
      </c>
      <c r="G7" s="23">
        <v>0</v>
      </c>
      <c r="H7" s="23" t="s">
        <v>96</v>
      </c>
      <c r="I7" s="23" t="s">
        <v>97</v>
      </c>
      <c r="J7" s="23" t="s">
        <v>98</v>
      </c>
      <c r="K7" s="23" t="s">
        <v>99</v>
      </c>
      <c r="L7" s="23" t="s">
        <v>100</v>
      </c>
      <c r="M7" s="23" t="s">
        <v>101</v>
      </c>
      <c r="N7" s="24" t="s">
        <v>102</v>
      </c>
      <c r="O7" s="24">
        <v>24.26</v>
      </c>
      <c r="P7" s="24">
        <v>0.02</v>
      </c>
      <c r="Q7" s="24">
        <v>100</v>
      </c>
      <c r="R7" s="24">
        <v>3534</v>
      </c>
      <c r="S7" s="24">
        <v>368785</v>
      </c>
      <c r="T7" s="24">
        <v>834.81</v>
      </c>
      <c r="U7" s="24">
        <v>441.76</v>
      </c>
      <c r="V7" s="24">
        <v>88</v>
      </c>
      <c r="W7" s="24">
        <v>0.03</v>
      </c>
      <c r="X7" s="24">
        <v>2933.33</v>
      </c>
      <c r="Y7" s="24">
        <v>49.24</v>
      </c>
      <c r="Z7" s="24">
        <v>72.260000000000005</v>
      </c>
      <c r="AA7" s="24">
        <v>86.62</v>
      </c>
      <c r="AB7" s="24">
        <v>74.12</v>
      </c>
      <c r="AC7" s="24">
        <v>85.25</v>
      </c>
      <c r="AD7" s="24">
        <v>91.26</v>
      </c>
      <c r="AE7" s="24">
        <v>99.2</v>
      </c>
      <c r="AF7" s="24">
        <v>100.42</v>
      </c>
      <c r="AG7" s="24">
        <v>98.03</v>
      </c>
      <c r="AH7" s="24">
        <v>105.46</v>
      </c>
      <c r="AI7" s="24">
        <v>105.41</v>
      </c>
      <c r="AJ7" s="24">
        <v>1727.98</v>
      </c>
      <c r="AK7" s="24">
        <v>1978.62</v>
      </c>
      <c r="AL7" s="24">
        <v>1944.94</v>
      </c>
      <c r="AM7" s="24">
        <v>2147.35</v>
      </c>
      <c r="AN7" s="24">
        <v>2334.62</v>
      </c>
      <c r="AO7" s="24">
        <v>1597.09</v>
      </c>
      <c r="AP7" s="24">
        <v>1500.46</v>
      </c>
      <c r="AQ7" s="24">
        <v>762.05</v>
      </c>
      <c r="AR7" s="24">
        <v>755.68</v>
      </c>
      <c r="AS7" s="24">
        <v>806.39</v>
      </c>
      <c r="AT7" s="24">
        <v>787.78</v>
      </c>
      <c r="AU7" s="24">
        <v>-151.07</v>
      </c>
      <c r="AV7" s="24">
        <v>-164.92</v>
      </c>
      <c r="AW7" s="24">
        <v>-231.1</v>
      </c>
      <c r="AX7" s="24">
        <v>-244.88</v>
      </c>
      <c r="AY7" s="24">
        <v>-275.82</v>
      </c>
      <c r="AZ7" s="24">
        <v>88.56</v>
      </c>
      <c r="BA7" s="24">
        <v>81.260000000000005</v>
      </c>
      <c r="BB7" s="24">
        <v>92.61</v>
      </c>
      <c r="BC7" s="24">
        <v>91.41</v>
      </c>
      <c r="BD7" s="24">
        <v>96.26</v>
      </c>
      <c r="BE7" s="24">
        <v>96.87</v>
      </c>
      <c r="BF7" s="24">
        <v>5100.9799999999996</v>
      </c>
      <c r="BG7" s="24">
        <v>4707.8999999999996</v>
      </c>
      <c r="BH7" s="24">
        <v>4008.54</v>
      </c>
      <c r="BI7" s="24">
        <v>3530.79</v>
      </c>
      <c r="BJ7" s="24">
        <v>3299.72</v>
      </c>
      <c r="BK7" s="24">
        <v>1837.88</v>
      </c>
      <c r="BL7" s="24">
        <v>1748.51</v>
      </c>
      <c r="BM7" s="24">
        <v>1640.16</v>
      </c>
      <c r="BN7" s="24">
        <v>1521.05</v>
      </c>
      <c r="BO7" s="24">
        <v>1490.65</v>
      </c>
      <c r="BP7" s="24">
        <v>1496.36</v>
      </c>
      <c r="BQ7" s="24">
        <v>11.26</v>
      </c>
      <c r="BR7" s="24">
        <v>21.35</v>
      </c>
      <c r="BS7" s="24">
        <v>33.26</v>
      </c>
      <c r="BT7" s="24">
        <v>24.24</v>
      </c>
      <c r="BU7" s="24">
        <v>31.34</v>
      </c>
      <c r="BV7" s="24">
        <v>35.03</v>
      </c>
      <c r="BW7" s="24">
        <v>34.99</v>
      </c>
      <c r="BX7" s="24">
        <v>38.270000000000003</v>
      </c>
      <c r="BY7" s="24">
        <v>37.520000000000003</v>
      </c>
      <c r="BZ7" s="24">
        <v>34.96</v>
      </c>
      <c r="CA7" s="24">
        <v>35.159999999999997</v>
      </c>
      <c r="CB7" s="24">
        <v>1552.68</v>
      </c>
      <c r="CC7" s="24">
        <v>820.92</v>
      </c>
      <c r="CD7" s="24">
        <v>528.89</v>
      </c>
      <c r="CE7" s="24">
        <v>722.53</v>
      </c>
      <c r="CF7" s="24">
        <v>558.29999999999995</v>
      </c>
      <c r="CG7" s="24">
        <v>525.22</v>
      </c>
      <c r="CH7" s="24">
        <v>520.91999999999996</v>
      </c>
      <c r="CI7" s="24">
        <v>486.77</v>
      </c>
      <c r="CJ7" s="24">
        <v>502.1</v>
      </c>
      <c r="CK7" s="24">
        <v>539.07000000000005</v>
      </c>
      <c r="CL7" s="24">
        <v>534.98</v>
      </c>
      <c r="CM7" s="24">
        <v>0</v>
      </c>
      <c r="CN7" s="24">
        <v>0</v>
      </c>
      <c r="CO7" s="24">
        <v>0</v>
      </c>
      <c r="CP7" s="24">
        <v>0</v>
      </c>
      <c r="CQ7" s="24">
        <v>0</v>
      </c>
      <c r="CR7" s="24">
        <v>35.340000000000003</v>
      </c>
      <c r="CS7" s="24">
        <v>34.68</v>
      </c>
      <c r="CT7" s="24">
        <v>34.700000000000003</v>
      </c>
      <c r="CU7" s="24">
        <v>46.83</v>
      </c>
      <c r="CV7" s="24">
        <v>33.74</v>
      </c>
      <c r="CW7" s="24">
        <v>33.840000000000003</v>
      </c>
      <c r="CX7" s="24">
        <v>90.72</v>
      </c>
      <c r="CY7" s="24">
        <v>91.67</v>
      </c>
      <c r="CZ7" s="24">
        <v>91.84</v>
      </c>
      <c r="DA7" s="24">
        <v>91.58</v>
      </c>
      <c r="DB7" s="24">
        <v>94.32</v>
      </c>
      <c r="DC7" s="24">
        <v>91.52</v>
      </c>
      <c r="DD7" s="24">
        <v>90.33</v>
      </c>
      <c r="DE7" s="24">
        <v>90.04</v>
      </c>
      <c r="DF7" s="24">
        <v>90.58</v>
      </c>
      <c r="DG7" s="24">
        <v>90.11</v>
      </c>
      <c r="DH7" s="24">
        <v>89.98</v>
      </c>
      <c r="DI7" s="24">
        <v>31.87</v>
      </c>
      <c r="DJ7" s="24">
        <v>34.67</v>
      </c>
      <c r="DK7" s="24">
        <v>37.25</v>
      </c>
      <c r="DL7" s="24">
        <v>39.840000000000003</v>
      </c>
      <c r="DM7" s="24">
        <v>42.42</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cp:lastPrinted>2024-01-23T05:29:30Z</cp:lastPrinted>
  <dcterms:created xsi:type="dcterms:W3CDTF">2023-12-12T01:06:24Z</dcterms:created>
  <dcterms:modified xsi:type="dcterms:W3CDTF">2024-01-23T05:30:45Z</dcterms:modified>
  <cp:category/>
</cp:coreProperties>
</file>