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5（R6作業）\02_回答\02_下水分\"/>
    </mc:Choice>
  </mc:AlternateContent>
  <workbookProtection workbookAlgorithmName="SHA-512" workbookHashValue="IaTWyFk9zzq9tA9N2CDJ37HG8FhnHVQIgzVnVqGuIALMUCbaVfs6N9ZkKtzI3YHjOLuezphn+b+dsvp3/sO8iQ==" workbookSaltValue="OsjE9+wf63CExaNDcPQ16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<sst xmlns="http://schemas.openxmlformats.org/spreadsheetml/2006/main" count="231" uniqueCount="116">
  <si>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</si>
  <si>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</si>
  <si>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</si>
  <si>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</si>
  <si>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</si>
  <si>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</si>
  <si>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</si>
  <si>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</si>
  <si>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</si>
  <si>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</si>
  <si>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</si>
  <si>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</si>
  <si>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</si>
  <si>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</si>
  <si>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</si>
  <si>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</si>
  <si>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</si>
  <si>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</si>
  <si>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</si>
  <si>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</si>
  <si>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</si>
  <si>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</si>
  <si>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</si>
  <si>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</si>
  <si>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</si>
  <si>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</si>
  <si>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</si>
  <si>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</si>
  <si>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</si>
  <si>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</si>
  <si>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</si>
  <si>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</si>
  <si>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</si>
  <si>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</si>
  <si>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</si>
  <si>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</si>
  <si>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</si>
  <si>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</si>
  <si>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</si>
  <si>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</si>
  <si>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</si>
  <si>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</si>
  <si>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</si>
  <si>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</si>
  <si>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</si>
  <si>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</si>
  <si>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</si>
  <si>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</si>
  <si>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</si>
  <si>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</si>
  <si>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</si>
  <si>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</si>
  <si>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</si>
  <si>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</si>
  <si>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</si>
  <si>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</si>
  <si>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</si>
  <si>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</si>
  <si>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</si>
  <si>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</si>
  <si>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</si>
  <si>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</si>
  <si>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</si>
  <si>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</si>
  <si>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</si>
  <si>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</si>
  <si>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</si>
  <si>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</si>
  <si>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</si>
  <si>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</si>
  <si>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</si>
  <si>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</si>
  <si>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</si>
  <si>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</si>
  <si>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</si>
  <si>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</si>
  <si>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</si>
  <si>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</si>
  <si>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</si>
  <si>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</si>
  <si>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</si>
  <si>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</si>
  <si>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</si>
  <si>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</si>
  <si>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</si>
  <si>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</si>
  <si>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</si>
  <si>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</si>
  <si>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</si>
  <si>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</si>
  <si>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</si>
  <si>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</si>
  <si>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</si>
  <si>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</si>
  <si>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</si>
  <si>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</si>
  <si>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</si>
  <si>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</si>
  <si>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</si>
  <si>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</si>
  <si>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</si>
  <si>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</si>
  <si>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</si>
  <si>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</si>
  <si>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</si>
  <si>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</si>
  <si>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</si>
  <si>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</si>
  <si>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</si>
  <si>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</si>
  <si>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</si>
  <si>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</si>
  <si>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</si>
  <si>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公共下水道事業は、終末処理場の建設に始まり、上流に向けて管路を整備していくため、計画区域における最上流区域の整備が完了するまでには、長い期間と多額の費用を要する事業です。
　当市は、1998年に開催された長野冬季オリンピックの前後10年間に集中して下水道整備を行っており、費用の財源として多額の企業債を発行したため、現在も多額の負債を抱え、内部留保資金は減少傾向にありますが、元金償還金が令和元年度ピークを迎えたため、今後は増加に転じる見込みです。
　また、市町村合併や事業統合により農業集落排水事業等の不採算事業と会計を一本化しているため、これらの事業の損失を補う必要があります。
　現在、東部終末処理場は建設から40年以上経過し老朽化が進んでいます。また、管路整備はほぼ完了し、今後は建設から維持管理の時代へ移行するため、施設の統合や長寿命化を図るとともに、状態の良い管路は更新時期を遅らせる等、計画的に投資額の抑制及び平準化を図りながら安定した経営に努めていきます。</t>
  </si>
  <si>
    <t>①経常収支比率について、下水道管路の面的な整備がほぼ終了したことから、今後は水道使用量の減少に伴い、収入も減少していく見込みです。さらに、電力料金高騰による費用増で比率が悪化しております。
③流動比率は令和元年度から元金償還金が減少しているため、上昇傾向にありますが、令和５年度は前年度と比較して未払金が増加したため若干低下しました。
④企業債残高対事業規模比率は、下水道管路の面的整備が完了しており、企業債の借入額も減少傾向にあり、償還も進んでいることから、残高は年々減少しており、今後も比率は下がる見込みです。
⑤経費回収率が低下している原因は、下水道使用料が減少し、流域下水道維持管理費負担金、人件費等の費用が増加したためです。
⑥汚水処理原価が上昇している原因は、有収水量が減少し、令和４年度から流域下水道維持管理費負担金の単価が増加したためです。
⑦施設利用率が低下している原因は、令和元年度まで施設利用率に流域下水道分が含まれていたため、令和２年度より算出方法を見直したためです。また処理水量の減少に伴い低下しています。
⑧水洗化率が上昇している原因は、下水道管路の面的な整備がほぼ終了したことから、整備済み区域の水洗化したためです。</t>
    <rPh sb="123" eb="125">
      <t>ジョウショウ</t>
    </rPh>
    <rPh sb="125" eb="127">
      <t>ケイコウ</t>
    </rPh>
    <rPh sb="134" eb="136">
      <t>レイワ</t>
    </rPh>
    <rPh sb="137" eb="139">
      <t>ネンド</t>
    </rPh>
    <rPh sb="140" eb="143">
      <t>ゼンネンド</t>
    </rPh>
    <rPh sb="144" eb="146">
      <t>ヒカク</t>
    </rPh>
    <rPh sb="148" eb="149">
      <t>ミ</t>
    </rPh>
    <rPh sb="149" eb="150">
      <t>バラ</t>
    </rPh>
    <rPh sb="150" eb="151">
      <t>キン</t>
    </rPh>
    <rPh sb="152" eb="154">
      <t>ゾウカ</t>
    </rPh>
    <rPh sb="158" eb="160">
      <t>ジャッカン</t>
    </rPh>
    <rPh sb="160" eb="162">
      <t>テイカ</t>
    </rPh>
    <rPh sb="265" eb="267">
      <t>テイカ</t>
    </rPh>
    <rPh sb="271" eb="273">
      <t>ゲンイン</t>
    </rPh>
    <rPh sb="326" eb="328">
      <t>ジョウショウ</t>
    </rPh>
    <rPh sb="332" eb="334">
      <t>ゲンイン</t>
    </rPh>
    <rPh sb="366" eb="368">
      <t>タンカ</t>
    </rPh>
    <rPh sb="386" eb="388">
      <t>テイカ</t>
    </rPh>
    <rPh sb="392" eb="394">
      <t>ゲンイン</t>
    </rPh>
    <rPh sb="458" eb="460">
      <t>テイカ</t>
    </rPh>
    <rPh sb="473" eb="475">
      <t>ジョウショウ</t>
    </rPh>
    <rPh sb="479" eb="481">
      <t>ゲンイン</t>
    </rPh>
    <phoneticPr fontId="4"/>
  </si>
  <si>
    <r>
      <t>　</t>
    </r>
    <r>
      <rPr>
        <sz val="10"/>
        <color theme="1"/>
        <rFont val="ＭＳ ゴシック"/>
        <family val="3"/>
        <charset val="128"/>
      </rPr>
      <t>下水道管路整備は概ね完了したことから、今後は、耐用年数を迎えた管路の長寿命化や、主要幹線等の耐震化の計画的な推進へとシフトしていきます。
①有形固定資産減価償却率は、下水道整備は全国的にも同時期に集中しているため、類似団体と同様、近年上昇傾向にあります。資産の老朽化度を表す指標であり、耐用年数に近い資産が年々増えてきていることが明らかなため、将来の施設の更新等を見据え、経営改善の実施や投資計画等の見直しを行いながら、計画的に施設の更新等をおこなっていきます。
②管渠老朽化率について、老朽管の更新等により法定耐用年数を超えた管渠が減少しているため、低下しています。なお令和20年以降に法定耐用年数を迎える管渠が増加する見込みです。
③管渠改善率について、ストックマネジメント計画に基づき、概ね計画どおりに更新しています。</t>
    </r>
    <rPh sb="9" eb="10">
      <t>オオム</t>
    </rPh>
    <rPh sb="246" eb="248">
      <t>ロウキュウ</t>
    </rPh>
    <rPh sb="248" eb="249">
      <t>カン</t>
    </rPh>
    <rPh sb="250" eb="252">
      <t>コウシン</t>
    </rPh>
    <rPh sb="252" eb="253">
      <t>トウ</t>
    </rPh>
    <rPh sb="256" eb="258">
      <t>ホウテイ</t>
    </rPh>
    <rPh sb="258" eb="260">
      <t>タイヨウ</t>
    </rPh>
    <rPh sb="260" eb="262">
      <t>ネンスウ</t>
    </rPh>
    <rPh sb="263" eb="264">
      <t>コ</t>
    </rPh>
    <rPh sb="266" eb="268">
      <t>カンキョ</t>
    </rPh>
    <rPh sb="269" eb="271">
      <t>ゲンショウ</t>
    </rPh>
    <rPh sb="278" eb="280">
      <t>テイカ</t>
    </rPh>
    <rPh sb="309" eb="31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</si>
</sst>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c:v>
                </c:pt>
                <c:pt idx="1">
                  <c:v>0.35</c:v>
                </c:pt>
                <c:pt idx="2">
                  <c:v>0.54</c:v>
                </c:pt>
                <c:pt idx="3">
                  <c:v>0.26</c:v>
                </c:pt>
                <c:pt idx="4">
                  <c:v>0.17</c:v>
                </c:pt>
              </c:numCache>
            </c:numRef>
          </c:val>
          <c:extLst>
            <c:ext xmlns:c16="http://schemas.microsoft.com/office/drawing/2014/chart" uri="{C3380CC4-5D6E-409C-BE32-E72D297353CC}">
              <c16:uniqueId val="{00000000-C243-4292-94FF-440D0CF88D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C243-4292-94FF-440D0CF88D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125.15</c:v>
                </c:pt>
                <c:pt idx="1">
                  <c:v>68.55</c:v>
                </c:pt>
                <c:pt idx="2">
                  <c:v>65.23</c:v>
                </c:pt>
                <c:pt idx="3">
                  <c:v>65.23</c:v>
                </c:pt>
                <c:pt idx="4">
                  <c:v>62.51</c:v>
                </c:pt>
              </c:numCache>
            </c:numRef>
          </c:val>
          <c:extLst>
            <c:ext xmlns:c16="http://schemas.microsoft.com/office/drawing/2014/chart" uri="{C3380CC4-5D6E-409C-BE32-E72D297353CC}">
              <c16:uniqueId val="{00000000-BEF2-4B99-8206-13C2149AB5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BEF2-4B99-8206-13C2149AB5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97.18</c:v>
                </c:pt>
                <c:pt idx="1">
                  <c:v>97.42</c:v>
                </c:pt>
                <c:pt idx="2">
                  <c:v>97.65</c:v>
                </c:pt>
                <c:pt idx="3">
                  <c:v>98.09</c:v>
                </c:pt>
                <c:pt idx="4">
                  <c:v>98.2</c:v>
                </c:pt>
              </c:numCache>
            </c:numRef>
          </c:val>
          <c:extLst>
            <c:ext xmlns:c16="http://schemas.microsoft.com/office/drawing/2014/chart" uri="{C3380CC4-5D6E-409C-BE32-E72D297353CC}">
              <c16:uniqueId val="{00000000-9A07-4356-B40B-6F81D8B198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9A07-4356-B40B-6F81D8B198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123.7</c:v>
                </c:pt>
                <c:pt idx="1">
                  <c:v>124.81</c:v>
                </c:pt>
                <c:pt idx="2">
                  <c:v>125.7</c:v>
                </c:pt>
                <c:pt idx="3">
                  <c:v>120.21</c:v>
                </c:pt>
                <c:pt idx="4">
                  <c:v>118.33</c:v>
                </c:pt>
              </c:numCache>
            </c:numRef>
          </c:val>
          <c:extLst>
            <c:ext xmlns:c16="http://schemas.microsoft.com/office/drawing/2014/chart" uri="{C3380CC4-5D6E-409C-BE32-E72D297353CC}">
              <c16:uniqueId val="{00000000-E66F-4127-A225-AD0D46E34E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E66F-4127-A225-AD0D46E34E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39.99</c:v>
                </c:pt>
                <c:pt idx="1">
                  <c:v>41.32</c:v>
                </c:pt>
                <c:pt idx="2">
                  <c:v>42.59</c:v>
                </c:pt>
                <c:pt idx="3">
                  <c:v>44.02</c:v>
                </c:pt>
                <c:pt idx="4">
                  <c:v>45.29</c:v>
                </c:pt>
              </c:numCache>
            </c:numRef>
          </c:val>
          <c:extLst>
            <c:ext xmlns:c16="http://schemas.microsoft.com/office/drawing/2014/chart" uri="{C3380CC4-5D6E-409C-BE32-E72D297353CC}">
              <c16:uniqueId val="{00000000-0581-415E-8802-18CDE30F8B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0581-415E-8802-18CDE30F8B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3.82</c:v>
                </c:pt>
                <c:pt idx="1">
                  <c:v>3.77</c:v>
                </c:pt>
                <c:pt idx="2">
                  <c:v>3.89</c:v>
                </c:pt>
                <c:pt idx="3">
                  <c:v>3.8</c:v>
                </c:pt>
                <c:pt idx="4">
                  <c:v>3.65</c:v>
                </c:pt>
              </c:numCache>
            </c:numRef>
          </c:val>
          <c:extLst>
            <c:ext xmlns:c16="http://schemas.microsoft.com/office/drawing/2014/chart" uri="{C3380CC4-5D6E-409C-BE32-E72D297353CC}">
              <c16:uniqueId val="{00000000-3880-4CF8-BF77-D966B08B66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3880-4CF8-BF77-D966B08B66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D9-4EAE-B073-58D6158FC8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A3D9-4EAE-B073-58D6158FC8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110.77</c:v>
                </c:pt>
                <c:pt idx="1">
                  <c:v>114.53</c:v>
                </c:pt>
                <c:pt idx="2">
                  <c:v>130.07</c:v>
                </c:pt>
                <c:pt idx="3">
                  <c:v>134.5</c:v>
                </c:pt>
                <c:pt idx="4">
                  <c:v>129.66</c:v>
                </c:pt>
              </c:numCache>
            </c:numRef>
          </c:val>
          <c:extLst>
            <c:ext xmlns:c16="http://schemas.microsoft.com/office/drawing/2014/chart" uri="{C3380CC4-5D6E-409C-BE32-E72D297353CC}">
              <c16:uniqueId val="{00000000-B1BF-474C-83C0-AD567768BD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B1BF-474C-83C0-AD567768BD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936.98</c:v>
                </c:pt>
                <c:pt idx="1">
                  <c:v>891.53</c:v>
                </c:pt>
                <c:pt idx="2">
                  <c:v>855.01</c:v>
                </c:pt>
                <c:pt idx="3">
                  <c:v>812.15</c:v>
                </c:pt>
                <c:pt idx="4">
                  <c:v>785.43</c:v>
                </c:pt>
              </c:numCache>
            </c:numRef>
          </c:val>
          <c:extLst>
            <c:ext xmlns:c16="http://schemas.microsoft.com/office/drawing/2014/chart" uri="{C3380CC4-5D6E-409C-BE32-E72D297353CC}">
              <c16:uniqueId val="{00000000-140D-46B3-9F7C-F161672976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140D-46B3-9F7C-F161672976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116.91</c:v>
                </c:pt>
                <c:pt idx="1">
                  <c:v>116.28</c:v>
                </c:pt>
                <c:pt idx="2">
                  <c:v>115.08</c:v>
                </c:pt>
                <c:pt idx="3">
                  <c:v>109.72</c:v>
                </c:pt>
                <c:pt idx="4">
                  <c:v>108.4</c:v>
                </c:pt>
              </c:numCache>
            </c:numRef>
          </c:val>
          <c:extLst>
            <c:ext xmlns:c16="http://schemas.microsoft.com/office/drawing/2014/chart" uri="{C3380CC4-5D6E-409C-BE32-E72D297353CC}">
              <c16:uniqueId val="{00000000-3A1C-451E-B3ED-C78CDE86DD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3A1C-451E-B3ED-C78CDE86DD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164.01</c:v>
                </c:pt>
                <c:pt idx="1">
                  <c:v>162.44999999999999</c:v>
                </c:pt>
                <c:pt idx="2">
                  <c:v>165.19</c:v>
                </c:pt>
                <c:pt idx="3">
                  <c:v>174.2</c:v>
                </c:pt>
                <c:pt idx="4">
                  <c:v>177.05</c:v>
                </c:pt>
              </c:numCache>
            </c:numRef>
          </c:val>
          <c:extLst>
            <c:ext xmlns:c16="http://schemas.microsoft.com/office/drawing/2014/chart" uri="{C3380CC4-5D6E-409C-BE32-E72D297353CC}">
              <c16:uniqueId val="{00000000-63CC-4125-9616-03F0E1575A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63CC-4125-9616-03F0E1575A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長野県　長野市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Ad</v>
      </c>
      <c r="X8" s="39"/>
      <c r="Y8" s="39"/>
      <c r="Z8" s="39"/>
      <c r="AA8" s="39"/>
      <c r="AB8" s="39"/>
      <c r="AC8" s="39"/>
      <c r="AD8" s="40" t="str">
        <f>データ!$M$6</f>
        <v>自治体職員</v>
      </c>
      <c r="AE8" s="40"/>
      <c r="AF8" s="40"/>
      <c r="AG8" s="40"/>
      <c r="AH8" s="40"/>
      <c r="AI8" s="40"/>
      <c r="AJ8" s="40"/>
      <c r="AK8" s="3"/>
      <c r="AL8" s="41">
        <f>データ!S6</f>
        <v>365572</v>
      </c>
      <c r="AM8" s="41"/>
      <c r="AN8" s="41"/>
      <c r="AO8" s="41"/>
      <c r="AP8" s="41"/>
      <c r="AQ8" s="41"/>
      <c r="AR8" s="41"/>
      <c r="AS8" s="41"/>
      <c r="AT8" s="34">
        <f>データ!T6</f>
        <v>834.81</v>
      </c>
      <c r="AU8" s="34"/>
      <c r="AV8" s="34"/>
      <c r="AW8" s="34"/>
      <c r="AX8" s="34"/>
      <c r="AY8" s="34"/>
      <c r="AZ8" s="34"/>
      <c r="BA8" s="34"/>
      <c r="BB8" s="34">
        <f>データ!U6</f>
        <v>437.91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66.180000000000007</v>
      </c>
      <c r="J10" s="34"/>
      <c r="K10" s="34"/>
      <c r="L10" s="34"/>
      <c r="M10" s="34"/>
      <c r="N10" s="34"/>
      <c r="O10" s="34"/>
      <c r="P10" s="34">
        <f>データ!P6</f>
        <v>91.2</v>
      </c>
      <c r="Q10" s="34"/>
      <c r="R10" s="34"/>
      <c r="S10" s="34"/>
      <c r="T10" s="34"/>
      <c r="U10" s="34"/>
      <c r="V10" s="34"/>
      <c r="W10" s="34">
        <f>データ!Q6</f>
        <v>86.31</v>
      </c>
      <c r="X10" s="34"/>
      <c r="Y10" s="34"/>
      <c r="Z10" s="34"/>
      <c r="AA10" s="34"/>
      <c r="AB10" s="34"/>
      <c r="AC10" s="34"/>
      <c r="AD10" s="41">
        <f>データ!R6</f>
        <v>3534</v>
      </c>
      <c r="AE10" s="41"/>
      <c r="AF10" s="41"/>
      <c r="AG10" s="41"/>
      <c r="AH10" s="41"/>
      <c r="AI10" s="41"/>
      <c r="AJ10" s="41"/>
      <c r="AK10" s="2"/>
      <c r="AL10" s="41">
        <f>データ!V6</f>
        <v>331367</v>
      </c>
      <c r="AM10" s="41"/>
      <c r="AN10" s="41"/>
      <c r="AO10" s="41"/>
      <c r="AP10" s="41"/>
      <c r="AQ10" s="41"/>
      <c r="AR10" s="41"/>
      <c r="AS10" s="41"/>
      <c r="AT10" s="34">
        <f>データ!W6</f>
        <v>84.38</v>
      </c>
      <c r="AU10" s="34"/>
      <c r="AV10" s="34"/>
      <c r="AW10" s="34"/>
      <c r="AX10" s="34"/>
      <c r="AY10" s="34"/>
      <c r="AZ10" s="34"/>
      <c r="BA10" s="34"/>
      <c r="BB10" s="34">
        <f>データ!X6</f>
        <v>3927.08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9L9yFkp7fjvIIJXsZLL3W0DMmNK7ox1XjEvxWvY5y966JRx1TJqdQB+i4kABYYwuGYuImHLZBcOHHRXpxC0e1A==" saltValue="Q8GktbxUA7n25RW2pguJ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202011</v>
      </c>
      <c r="D6" s="19">
        <f t="shared" si="3"/>
        <v>46</v>
      </c>
      <c r="E6" s="19">
        <f t="shared" si="3"/>
        <v>17</v>
      </c>
      <c r="F6" s="19">
        <f t="shared" si="3"/>
        <v>1</v>
      </c>
      <c r="G6" s="19">
        <f t="shared" si="3"/>
        <v>0</v>
      </c>
      <c r="H6" s="19" t="str">
        <f t="shared" si="3"/>
        <v>長野県　長野市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66.180000000000007</v>
      </c>
      <c r="P6" s="20">
        <f t="shared" si="3"/>
        <v>91.2</v>
      </c>
      <c r="Q6" s="20">
        <f t="shared" si="3"/>
        <v>86.31</v>
      </c>
      <c r="R6" s="20">
        <f t="shared" si="3"/>
        <v>3534</v>
      </c>
      <c r="S6" s="20">
        <f t="shared" si="3"/>
        <v>365572</v>
      </c>
      <c r="T6" s="20">
        <f t="shared" si="3"/>
        <v>834.81</v>
      </c>
      <c r="U6" s="20">
        <f t="shared" si="3"/>
        <v>437.91</v>
      </c>
      <c r="V6" s="20">
        <f t="shared" si="3"/>
        <v>331367</v>
      </c>
      <c r="W6" s="20">
        <f t="shared" si="3"/>
        <v>84.38</v>
      </c>
      <c r="X6" s="20">
        <f t="shared" si="3"/>
        <v>3927.08</v>
      </c>
      <c r="Y6" s="21">
        <f>IF(Y7="",NA(),Y7)</f>
        <v>123.7</v>
      </c>
      <c r="Z6" s="21">
        <f t="shared" ref="Z6:AH6" si="4">IF(Z7="",NA(),Z7)</f>
        <v>124.81</v>
      </c>
      <c r="AA6" s="21">
        <f t="shared" si="4"/>
        <v>125.7</v>
      </c>
      <c r="AB6" s="21">
        <f t="shared" si="4"/>
        <v>120.21</v>
      </c>
      <c r="AC6" s="21">
        <f t="shared" si="4"/>
        <v>118.33</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110.77</v>
      </c>
      <c r="AV6" s="21">
        <f t="shared" ref="AV6:BD6" si="6">IF(AV7="",NA(),AV7)</f>
        <v>114.53</v>
      </c>
      <c r="AW6" s="21">
        <f t="shared" si="6"/>
        <v>130.07</v>
      </c>
      <c r="AX6" s="21">
        <f t="shared" si="6"/>
        <v>134.5</v>
      </c>
      <c r="AY6" s="21">
        <f t="shared" si="6"/>
        <v>129.66</v>
      </c>
      <c r="AZ6" s="21">
        <f t="shared" si="6"/>
        <v>61.57</v>
      </c>
      <c r="BA6" s="21">
        <f t="shared" si="6"/>
        <v>60.82</v>
      </c>
      <c r="BB6" s="21">
        <f t="shared" si="6"/>
        <v>63.48</v>
      </c>
      <c r="BC6" s="21">
        <f t="shared" si="6"/>
        <v>65.510000000000005</v>
      </c>
      <c r="BD6" s="21">
        <f t="shared" si="6"/>
        <v>72.78</v>
      </c>
      <c r="BE6" s="20" t="str">
        <f>IF(BE7="","",IF(BE7="-","【-】","【"&amp;SUBSTITUTE(TEXT(BE7,"#,##0.00"),"-","△")&amp;"】"))</f>
        <v>【78.43】</v>
      </c>
      <c r="BF6" s="21">
        <f>IF(BF7="",NA(),BF7)</f>
        <v>936.98</v>
      </c>
      <c r="BG6" s="21">
        <f t="shared" ref="BG6:BO6" si="7">IF(BG7="",NA(),BG7)</f>
        <v>891.53</v>
      </c>
      <c r="BH6" s="21">
        <f t="shared" si="7"/>
        <v>855.01</v>
      </c>
      <c r="BI6" s="21">
        <f t="shared" si="7"/>
        <v>812.15</v>
      </c>
      <c r="BJ6" s="21">
        <f t="shared" si="7"/>
        <v>785.43</v>
      </c>
      <c r="BK6" s="21">
        <f t="shared" si="7"/>
        <v>867.39</v>
      </c>
      <c r="BL6" s="21">
        <f t="shared" si="7"/>
        <v>920.83</v>
      </c>
      <c r="BM6" s="21">
        <f t="shared" si="7"/>
        <v>874.02</v>
      </c>
      <c r="BN6" s="21">
        <f t="shared" si="7"/>
        <v>827.43</v>
      </c>
      <c r="BO6" s="21">
        <f t="shared" si="7"/>
        <v>790.32</v>
      </c>
      <c r="BP6" s="20" t="str">
        <f>IF(BP7="","",IF(BP7="-","【-】","【"&amp;SUBSTITUTE(TEXT(BP7,"#,##0.00"),"-","△")&amp;"】"))</f>
        <v>【630.82】</v>
      </c>
      <c r="BQ6" s="21">
        <f>IF(BQ7="",NA(),BQ7)</f>
        <v>116.91</v>
      </c>
      <c r="BR6" s="21">
        <f t="shared" ref="BR6:BZ6" si="8">IF(BR7="",NA(),BR7)</f>
        <v>116.28</v>
      </c>
      <c r="BS6" s="21">
        <f t="shared" si="8"/>
        <v>115.08</v>
      </c>
      <c r="BT6" s="21">
        <f t="shared" si="8"/>
        <v>109.72</v>
      </c>
      <c r="BU6" s="21">
        <f t="shared" si="8"/>
        <v>108.4</v>
      </c>
      <c r="BV6" s="21">
        <f t="shared" si="8"/>
        <v>100.91</v>
      </c>
      <c r="BW6" s="21">
        <f t="shared" si="8"/>
        <v>99.82</v>
      </c>
      <c r="BX6" s="21">
        <f t="shared" si="8"/>
        <v>100.32</v>
      </c>
      <c r="BY6" s="21">
        <f t="shared" si="8"/>
        <v>99.71</v>
      </c>
      <c r="BZ6" s="21">
        <f t="shared" si="8"/>
        <v>98.7</v>
      </c>
      <c r="CA6" s="20" t="str">
        <f>IF(CA7="","",IF(CA7="-","【-】","【"&amp;SUBSTITUTE(TEXT(CA7,"#,##0.00"),"-","△")&amp;"】"))</f>
        <v>【97.81】</v>
      </c>
      <c r="CB6" s="21">
        <f>IF(CB7="",NA(),CB7)</f>
        <v>164.01</v>
      </c>
      <c r="CC6" s="21">
        <f t="shared" ref="CC6:CK6" si="9">IF(CC7="",NA(),CC7)</f>
        <v>162.44999999999999</v>
      </c>
      <c r="CD6" s="21">
        <f t="shared" si="9"/>
        <v>165.19</v>
      </c>
      <c r="CE6" s="21">
        <f t="shared" si="9"/>
        <v>174.2</v>
      </c>
      <c r="CF6" s="21">
        <f t="shared" si="9"/>
        <v>177.05</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125.15</v>
      </c>
      <c r="CN6" s="21">
        <f t="shared" ref="CN6:CV6" si="10">IF(CN7="",NA(),CN7)</f>
        <v>68.55</v>
      </c>
      <c r="CO6" s="21">
        <f t="shared" si="10"/>
        <v>65.23</v>
      </c>
      <c r="CP6" s="21">
        <f t="shared" si="10"/>
        <v>65.23</v>
      </c>
      <c r="CQ6" s="21">
        <f t="shared" si="10"/>
        <v>62.51</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97.18</v>
      </c>
      <c r="CY6" s="21">
        <f t="shared" ref="CY6:DG6" si="11">IF(CY7="",NA(),CY7)</f>
        <v>97.42</v>
      </c>
      <c r="CZ6" s="21">
        <f t="shared" si="11"/>
        <v>97.65</v>
      </c>
      <c r="DA6" s="21">
        <f t="shared" si="11"/>
        <v>98.09</v>
      </c>
      <c r="DB6" s="21">
        <f t="shared" si="11"/>
        <v>98.2</v>
      </c>
      <c r="DC6" s="21">
        <f t="shared" si="11"/>
        <v>94.06</v>
      </c>
      <c r="DD6" s="21">
        <f t="shared" si="11"/>
        <v>94.41</v>
      </c>
      <c r="DE6" s="21">
        <f t="shared" si="11"/>
        <v>94.43</v>
      </c>
      <c r="DF6" s="21">
        <f t="shared" si="11"/>
        <v>94.58</v>
      </c>
      <c r="DG6" s="21">
        <f t="shared" si="11"/>
        <v>94.69</v>
      </c>
      <c r="DH6" s="20" t="str">
        <f>IF(DH7="","",IF(DH7="-","【-】","【"&amp;SUBSTITUTE(TEXT(DH7,"#,##0.00"),"-","△")&amp;"】"))</f>
        <v>【95.91】</v>
      </c>
      <c r="DI6" s="21">
        <f>IF(DI7="",NA(),DI7)</f>
        <v>39.99</v>
      </c>
      <c r="DJ6" s="21">
        <f t="shared" ref="DJ6:DR6" si="12">IF(DJ7="",NA(),DJ7)</f>
        <v>41.32</v>
      </c>
      <c r="DK6" s="21">
        <f t="shared" si="12"/>
        <v>42.59</v>
      </c>
      <c r="DL6" s="21">
        <f t="shared" si="12"/>
        <v>44.02</v>
      </c>
      <c r="DM6" s="21">
        <f t="shared" si="12"/>
        <v>45.29</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3.82</v>
      </c>
      <c r="DU6" s="21">
        <f t="shared" ref="DU6:EC6" si="13">IF(DU7="",NA(),DU7)</f>
        <v>3.77</v>
      </c>
      <c r="DV6" s="21">
        <f t="shared" si="13"/>
        <v>3.89</v>
      </c>
      <c r="DW6" s="21">
        <f t="shared" si="13"/>
        <v>3.8</v>
      </c>
      <c r="DX6" s="21">
        <f t="shared" si="13"/>
        <v>3.65</v>
      </c>
      <c r="DY6" s="21">
        <f t="shared" si="13"/>
        <v>5.1100000000000003</v>
      </c>
      <c r="DZ6" s="21">
        <f t="shared" si="13"/>
        <v>5.18</v>
      </c>
      <c r="EA6" s="21">
        <f t="shared" si="13"/>
        <v>6.01</v>
      </c>
      <c r="EB6" s="21">
        <f t="shared" si="13"/>
        <v>6.84</v>
      </c>
      <c r="EC6" s="21">
        <f t="shared" si="13"/>
        <v>7.69</v>
      </c>
      <c r="ED6" s="20" t="str">
        <f>IF(ED7="","",IF(ED7="-","【-】","【"&amp;SUBSTITUTE(TEXT(ED7,"#,##0.00"),"-","△")&amp;"】"))</f>
        <v>【8.68】</v>
      </c>
      <c r="EE6" s="21">
        <f>IF(EE7="",NA(),EE7)</f>
        <v>0.2</v>
      </c>
      <c r="EF6" s="21">
        <f t="shared" ref="EF6:EN6" si="14">IF(EF7="",NA(),EF7)</f>
        <v>0.35</v>
      </c>
      <c r="EG6" s="21">
        <f t="shared" si="14"/>
        <v>0.54</v>
      </c>
      <c r="EH6" s="21">
        <f t="shared" si="14"/>
        <v>0.26</v>
      </c>
      <c r="EI6" s="21">
        <f t="shared" si="14"/>
        <v>0.17</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202011</v>
      </c>
      <c r="D7" s="23">
        <v>46</v>
      </c>
      <c r="E7" s="23">
        <v>17</v>
      </c>
      <c r="F7" s="23">
        <v>1</v>
      </c>
      <c r="G7" s="23">
        <v>0</v>
      </c>
      <c r="H7" s="23" t="s">
        <v>96</v>
      </c>
      <c r="I7" s="23" t="s">
        <v>97</v>
      </c>
      <c r="J7" s="23" t="s">
        <v>98</v>
      </c>
      <c r="K7" s="23" t="s">
        <v>99</v>
      </c>
      <c r="L7" s="23" t="s">
        <v>100</v>
      </c>
      <c r="M7" s="23" t="s">
        <v>101</v>
      </c>
      <c r="N7" s="24" t="s">
        <v>102</v>
      </c>
      <c r="O7" s="24">
        <v>66.180000000000007</v>
      </c>
      <c r="P7" s="24">
        <v>91.2</v>
      </c>
      <c r="Q7" s="24">
        <v>86.31</v>
      </c>
      <c r="R7" s="24">
        <v>3534</v>
      </c>
      <c r="S7" s="24">
        <v>365572</v>
      </c>
      <c r="T7" s="24">
        <v>834.81</v>
      </c>
      <c r="U7" s="24">
        <v>437.91</v>
      </c>
      <c r="V7" s="24">
        <v>331367</v>
      </c>
      <c r="W7" s="24">
        <v>84.38</v>
      </c>
      <c r="X7" s="24">
        <v>3927.08</v>
      </c>
      <c r="Y7" s="24">
        <v>123.7</v>
      </c>
      <c r="Z7" s="24">
        <v>124.81</v>
      </c>
      <c r="AA7" s="24">
        <v>125.7</v>
      </c>
      <c r="AB7" s="24">
        <v>120.21</v>
      </c>
      <c r="AC7" s="24">
        <v>118.33</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110.77</v>
      </c>
      <c r="AV7" s="24">
        <v>114.53</v>
      </c>
      <c r="AW7" s="24">
        <v>130.07</v>
      </c>
      <c r="AX7" s="24">
        <v>134.5</v>
      </c>
      <c r="AY7" s="24">
        <v>129.66</v>
      </c>
      <c r="AZ7" s="24">
        <v>61.57</v>
      </c>
      <c r="BA7" s="24">
        <v>60.82</v>
      </c>
      <c r="BB7" s="24">
        <v>63.48</v>
      </c>
      <c r="BC7" s="24">
        <v>65.510000000000005</v>
      </c>
      <c r="BD7" s="24">
        <v>72.78</v>
      </c>
      <c r="BE7" s="24">
        <v>78.430000000000007</v>
      </c>
      <c r="BF7" s="24">
        <v>936.98</v>
      </c>
      <c r="BG7" s="24">
        <v>891.53</v>
      </c>
      <c r="BH7" s="24">
        <v>855.01</v>
      </c>
      <c r="BI7" s="24">
        <v>812.15</v>
      </c>
      <c r="BJ7" s="24">
        <v>785.43</v>
      </c>
      <c r="BK7" s="24">
        <v>867.39</v>
      </c>
      <c r="BL7" s="24">
        <v>920.83</v>
      </c>
      <c r="BM7" s="24">
        <v>874.02</v>
      </c>
      <c r="BN7" s="24">
        <v>827.43</v>
      </c>
      <c r="BO7" s="24">
        <v>790.32</v>
      </c>
      <c r="BP7" s="24">
        <v>630.82000000000005</v>
      </c>
      <c r="BQ7" s="24">
        <v>116.91</v>
      </c>
      <c r="BR7" s="24">
        <v>116.28</v>
      </c>
      <c r="BS7" s="24">
        <v>115.08</v>
      </c>
      <c r="BT7" s="24">
        <v>109.72</v>
      </c>
      <c r="BU7" s="24">
        <v>108.4</v>
      </c>
      <c r="BV7" s="24">
        <v>100.91</v>
      </c>
      <c r="BW7" s="24">
        <v>99.82</v>
      </c>
      <c r="BX7" s="24">
        <v>100.32</v>
      </c>
      <c r="BY7" s="24">
        <v>99.71</v>
      </c>
      <c r="BZ7" s="24">
        <v>98.7</v>
      </c>
      <c r="CA7" s="24">
        <v>97.81</v>
      </c>
      <c r="CB7" s="24">
        <v>164.01</v>
      </c>
      <c r="CC7" s="24">
        <v>162.44999999999999</v>
      </c>
      <c r="CD7" s="24">
        <v>165.19</v>
      </c>
      <c r="CE7" s="24">
        <v>174.2</v>
      </c>
      <c r="CF7" s="24">
        <v>177.05</v>
      </c>
      <c r="CG7" s="24">
        <v>158.04</v>
      </c>
      <c r="CH7" s="24">
        <v>156.77000000000001</v>
      </c>
      <c r="CI7" s="24">
        <v>157.63999999999999</v>
      </c>
      <c r="CJ7" s="24">
        <v>159.59</v>
      </c>
      <c r="CK7" s="24">
        <v>160.65</v>
      </c>
      <c r="CL7" s="24">
        <v>138.75</v>
      </c>
      <c r="CM7" s="24">
        <v>125.15</v>
      </c>
      <c r="CN7" s="24">
        <v>68.55</v>
      </c>
      <c r="CO7" s="24">
        <v>65.23</v>
      </c>
      <c r="CP7" s="24">
        <v>65.23</v>
      </c>
      <c r="CQ7" s="24">
        <v>62.51</v>
      </c>
      <c r="CR7" s="24">
        <v>66.78</v>
      </c>
      <c r="CS7" s="24">
        <v>67</v>
      </c>
      <c r="CT7" s="24">
        <v>66.650000000000006</v>
      </c>
      <c r="CU7" s="24">
        <v>64.45</v>
      </c>
      <c r="CV7" s="24">
        <v>65.11</v>
      </c>
      <c r="CW7" s="24">
        <v>58.94</v>
      </c>
      <c r="CX7" s="24">
        <v>97.18</v>
      </c>
      <c r="CY7" s="24">
        <v>97.42</v>
      </c>
      <c r="CZ7" s="24">
        <v>97.65</v>
      </c>
      <c r="DA7" s="24">
        <v>98.09</v>
      </c>
      <c r="DB7" s="24">
        <v>98.2</v>
      </c>
      <c r="DC7" s="24">
        <v>94.06</v>
      </c>
      <c r="DD7" s="24">
        <v>94.41</v>
      </c>
      <c r="DE7" s="24">
        <v>94.43</v>
      </c>
      <c r="DF7" s="24">
        <v>94.58</v>
      </c>
      <c r="DG7" s="24">
        <v>94.69</v>
      </c>
      <c r="DH7" s="24">
        <v>95.91</v>
      </c>
      <c r="DI7" s="24">
        <v>39.99</v>
      </c>
      <c r="DJ7" s="24">
        <v>41.32</v>
      </c>
      <c r="DK7" s="24">
        <v>42.59</v>
      </c>
      <c r="DL7" s="24">
        <v>44.02</v>
      </c>
      <c r="DM7" s="24">
        <v>45.29</v>
      </c>
      <c r="DN7" s="24">
        <v>34.33</v>
      </c>
      <c r="DO7" s="24">
        <v>34.15</v>
      </c>
      <c r="DP7" s="24">
        <v>35.53</v>
      </c>
      <c r="DQ7" s="24">
        <v>37.51</v>
      </c>
      <c r="DR7" s="24">
        <v>38.869999999999997</v>
      </c>
      <c r="DS7" s="24">
        <v>41.09</v>
      </c>
      <c r="DT7" s="24">
        <v>3.82</v>
      </c>
      <c r="DU7" s="24">
        <v>3.77</v>
      </c>
      <c r="DV7" s="24">
        <v>3.89</v>
      </c>
      <c r="DW7" s="24">
        <v>3.8</v>
      </c>
      <c r="DX7" s="24">
        <v>3.65</v>
      </c>
      <c r="DY7" s="24">
        <v>5.1100000000000003</v>
      </c>
      <c r="DZ7" s="24">
        <v>5.18</v>
      </c>
      <c r="EA7" s="24">
        <v>6.01</v>
      </c>
      <c r="EB7" s="24">
        <v>6.84</v>
      </c>
      <c r="EC7" s="24">
        <v>7.69</v>
      </c>
      <c r="ED7" s="24">
        <v>8.68</v>
      </c>
      <c r="EE7" s="24">
        <v>0.2</v>
      </c>
      <c r="EF7" s="24">
        <v>0.35</v>
      </c>
      <c r="EG7" s="24">
        <v>0.54</v>
      </c>
      <c r="EH7" s="24">
        <v>0.26</v>
      </c>
      <c r="EI7" s="24">
        <v>0.17</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00051673</cp:lastModifiedBy>
  <cp:lastPrinted>2025-01-30T23:56:57Z</cp:lastPrinted>
  <dcterms:created xsi:type="dcterms:W3CDTF">2025-01-24T07:01:54Z</dcterms:created>
  <dcterms:modified xsi:type="dcterms:W3CDTF">2025-01-30T23:57:09Z</dcterms:modified>
  <cp:category/>
</cp:coreProperties>
</file>