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51673\Desktop\【経営比較分析表】2023_202011_46_1718\"/>
    </mc:Choice>
  </mc:AlternateContent>
  <workbookProtection workbookAlgorithmName="SHA-512" workbookHashValue="Lk21t1WcqCVQ7sDBSeVL2OfWzM4il+z1vwzS/xIR076TfRwZMJ/2gN1+bVi05uQNHCLl4Jqox3760CFrVEqhfw==" workbookSaltValue="GP0FECPX4xmIA2dil6eVZ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<sst xmlns="http://schemas.openxmlformats.org/spreadsheetml/2006/main" count="231" uniqueCount="116">
  <si>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</si>
  <si>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</si>
  <si>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</si>
  <si>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</si>
  <si>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</si>
  <si>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</si>
  <si>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</si>
  <si>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</si>
  <si>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</si>
  <si>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</si>
  <si>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</si>
  <si>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</si>
  <si>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</si>
  <si>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</si>
  <si>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</si>
  <si>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</si>
  <si>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</si>
  <si>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</si>
  <si>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</si>
  <si>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</si>
  <si>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</si>
  <si>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</si>
  <si>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</si>
  <si>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</si>
  <si>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</si>
  <si>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</si>
  <si>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</si>
  <si>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</si>
  <si>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</si>
  <si>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</si>
  <si>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</si>
  <si>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</si>
  <si>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</si>
  <si>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</si>
  <si>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</si>
  <si>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</si>
  <si>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</si>
  <si>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</si>
  <si>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</si>
  <si>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</si>
  <si>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</si>
  <si>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</si>
  <si>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</si>
  <si>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</si>
  <si>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</si>
  <si>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</si>
  <si>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</si>
  <si>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</si>
  <si>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</si>
  <si>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</si>
  <si>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</si>
  <si>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</si>
  <si>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</si>
  <si>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</si>
  <si>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</si>
  <si>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</si>
  <si>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</si>
  <si>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</si>
  <si>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</si>
  <si>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</si>
  <si>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</si>
  <si>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</si>
  <si>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</si>
  <si>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</si>
  <si>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</si>
  <si>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</si>
  <si>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</si>
  <si>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</si>
  <si>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</si>
  <si>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</si>
  <si>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</si>
  <si>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</si>
  <si>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</si>
  <si>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</si>
  <si>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</si>
  <si>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</si>
  <si>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</si>
  <si>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</si>
  <si>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</si>
  <si>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</si>
  <si>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</si>
  <si>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</si>
  <si>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</si>
  <si>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</si>
  <si>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</si>
  <si>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</si>
  <si>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</si>
  <si>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</si>
  <si>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</si>
  <si>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</si>
  <si>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</si>
  <si>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</si>
  <si>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</si>
  <si>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</si>
  <si>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</si>
  <si>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</si>
  <si>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</si>
  <si>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</si>
  <si>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</si>
  <si>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</si>
  <si>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</si>
  <si>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</si>
  <si>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</si>
  <si>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</si>
  <si>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</si>
  <si>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</si>
  <si>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</si>
  <si>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</si>
  <si>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</si>
  <si>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</si>
  <si>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</si>
  <si>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</si>
  <si>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</si>
  <si>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t>
    </r>
    <r>
      <rPr>
        <sz val="10"/>
        <color theme="1"/>
        <rFont val="ＭＳ ゴシック"/>
        <family val="3"/>
        <charset val="128"/>
      </rPr>
      <t>平成６年度から供用開始し、平成21年度に公営企業法を適用し、上下水道局が経営する公共下水道事業等と統合しました。
　①農業集落排水事業における使用料収入は、中山間地域の高齢化に伴う人口減少より汚水排除量の減少により年々減少し、今後も増加が見込めないため、経常収支は更に厳しいものになります。令和５年度は、一般会計繰入金の減少に伴い低くなりました。
　②維持管理費は、使用料収入で賄えていないため、今後も赤字が続く見込みです。
 これに伴い累積欠損金比率は上昇しますが、公共下水道事業の利益により欠損金を補填しており、下水道事業会計としては累積欠損金はありません。
　③流動比率の低下は、現金の減少と企業債返還額の減少によるものです。
　④企業債残高対事業規模比率は、下水道使用料の減少により高くなりました。中山間地域が点在する地理的要因等により整備に要した費用が大きい上、使用料は他の下水道事業と格差を設けていないため、類似団体と比較しても高い水準にありますが、建設整備が完了しているため、企業債残高は年々減少しています。
　⑤経費回収率の低下は、管渠費の委託料の増加による汚水処理費の増加によるものです。
　⑥汚水処理原価の増加は、有収水量の減少と汚水処理費の増加によるものです。
　⑦施設利用率は、約45％で例年並みになっています。
　⑧水洗化率は、現在水洗便所設置済人口及び現在処理区域内人口がともに減少しています。
　収益性が著しく低く、経営が困難な状況にありますが、下水道事業全体として包括的な経営を行っています。</t>
    </r>
    <rPh sb="79" eb="80">
      <t>チュウ</t>
    </rPh>
    <rPh sb="80" eb="82">
      <t>サンカン</t>
    </rPh>
    <rPh sb="82" eb="84">
      <t>チイキ</t>
    </rPh>
    <rPh sb="85" eb="88">
      <t>コウレイカ</t>
    </rPh>
    <rPh sb="89" eb="90">
      <t>トモナ</t>
    </rPh>
    <rPh sb="146" eb="148">
      <t>レイワ</t>
    </rPh>
    <rPh sb="149" eb="151">
      <t>ネンド</t>
    </rPh>
    <rPh sb="153" eb="160">
      <t>イッパンカイケイクリイレキン</t>
    </rPh>
    <rPh sb="161" eb="163">
      <t>ゲンショウ</t>
    </rPh>
    <rPh sb="164" eb="165">
      <t>トモナ</t>
    </rPh>
    <rPh sb="166" eb="167">
      <t>ヒク</t>
    </rPh>
    <rPh sb="285" eb="287">
      <t>リュウドウ</t>
    </rPh>
    <rPh sb="287" eb="289">
      <t>ヒリツ</t>
    </rPh>
    <rPh sb="290" eb="292">
      <t>テイカ</t>
    </rPh>
    <rPh sb="294" eb="296">
      <t>ゲンキン</t>
    </rPh>
    <rPh sb="297" eb="299">
      <t>ゲンショウ</t>
    </rPh>
    <rPh sb="300" eb="302">
      <t>キギョウ</t>
    </rPh>
    <rPh sb="302" eb="303">
      <t>サイ</t>
    </rPh>
    <rPh sb="446" eb="448">
      <t>キギョウ</t>
    </rPh>
    <rPh sb="448" eb="449">
      <t>サイ</t>
    </rPh>
    <rPh sb="465" eb="467">
      <t>ケイヒ</t>
    </rPh>
    <rPh sb="467" eb="469">
      <t>カイシュウ</t>
    </rPh>
    <rPh sb="469" eb="470">
      <t>リツ</t>
    </rPh>
    <rPh sb="471" eb="473">
      <t>テイカ</t>
    </rPh>
    <rPh sb="475" eb="477">
      <t>カンキョ</t>
    </rPh>
    <rPh sb="477" eb="478">
      <t>ヒ</t>
    </rPh>
    <rPh sb="479" eb="482">
      <t>イタクリョウ</t>
    </rPh>
    <rPh sb="483" eb="485">
      <t>ゾウカ</t>
    </rPh>
    <rPh sb="488" eb="490">
      <t>オスイ</t>
    </rPh>
    <rPh sb="490" eb="492">
      <t>ショリ</t>
    </rPh>
    <rPh sb="492" eb="493">
      <t>ヒ</t>
    </rPh>
    <rPh sb="494" eb="496">
      <t>ゾウカ</t>
    </rPh>
    <rPh sb="507" eb="509">
      <t>オスイ</t>
    </rPh>
    <rPh sb="509" eb="511">
      <t>ショリ</t>
    </rPh>
    <rPh sb="511" eb="513">
      <t>ゲンカ</t>
    </rPh>
    <rPh sb="514" eb="516">
      <t>ゾウカ</t>
    </rPh>
    <rPh sb="518" eb="522">
      <t>ユウシュウスイリョウ</t>
    </rPh>
    <rPh sb="523" eb="525">
      <t>ゲンショウ</t>
    </rPh>
    <rPh sb="526" eb="528">
      <t>オスイ</t>
    </rPh>
    <rPh sb="528" eb="530">
      <t>ショリ</t>
    </rPh>
    <rPh sb="530" eb="531">
      <t>ヒ</t>
    </rPh>
    <rPh sb="532" eb="534">
      <t>ゾウカ</t>
    </rPh>
    <rPh sb="545" eb="547">
      <t>シセツ</t>
    </rPh>
    <rPh sb="547" eb="550">
      <t>リヨウリツ</t>
    </rPh>
    <rPh sb="552" eb="553">
      <t>ヤク</t>
    </rPh>
    <rPh sb="557" eb="559">
      <t>レイネン</t>
    </rPh>
    <rPh sb="559" eb="560">
      <t>ナ</t>
    </rPh>
    <rPh sb="572" eb="575">
      <t>スイセンカ</t>
    </rPh>
    <rPh sb="575" eb="576">
      <t>リツ</t>
    </rPh>
    <rPh sb="589" eb="590">
      <t>オヨ</t>
    </rPh>
    <rPh sb="604" eb="606">
      <t>ゲンショウ</t>
    </rPh>
    <phoneticPr fontId="4"/>
  </si>
  <si>
    <t>　施設及び管渠の建設は完了しているため、現在は効率的な維持管理と経費節減を図るため、公共下水道への統合について検討を進めており、統合が可能な施設については計画的に施設の統合を実施していきます。
①有形固定資産減価償却率：資産の老朽化度を表す指標で、整備完了後は経年により増加するものです。平均値は減少傾向にありますが、本市では年々増加傾向にあります。将来の施設の更新等を見据え、経営改善の実施や投資計画等の見直しを行いながら、計画的に施設の更新等をおこなっていきます。
②管渠老朽化率：法定耐用年数を経過した管渠はありません。
③管渠改善率：法定耐用年数を経過した管渠がないため、更新実績はありません。</t>
  </si>
  <si>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統廃合や長寿命化等による投資の抑制により、下水道事業全体として安定した経営が持続できるよう努め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</si>
</sst>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2A-4141-B012-6154BB167B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52A-4141-B012-6154BB167B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42.71</c:v>
                </c:pt>
                <c:pt idx="1">
                  <c:v>42.71</c:v>
                </c:pt>
                <c:pt idx="2">
                  <c:v>46.44</c:v>
                </c:pt>
                <c:pt idx="3">
                  <c:v>45.28</c:v>
                </c:pt>
                <c:pt idx="4">
                  <c:v>45.33</c:v>
                </c:pt>
              </c:numCache>
            </c:numRef>
          </c:val>
          <c:extLst>
            <c:ext xmlns:c16="http://schemas.microsoft.com/office/drawing/2014/chart" uri="{C3380CC4-5D6E-409C-BE32-E72D297353CC}">
              <c16:uniqueId val="{00000000-2FD5-4E34-A4E2-5C9FCE9F78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FD5-4E34-A4E2-5C9FCE9F78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c:v>
                </c:pt>
                <c:pt idx="1">
                  <c:v>89.26</c:v>
                </c:pt>
                <c:pt idx="2">
                  <c:v>89.31</c:v>
                </c:pt>
                <c:pt idx="3">
                  <c:v>92.5</c:v>
                </c:pt>
                <c:pt idx="4">
                  <c:v>92.7</c:v>
                </c:pt>
              </c:numCache>
            </c:numRef>
          </c:val>
          <c:extLst>
            <c:ext xmlns:c16="http://schemas.microsoft.com/office/drawing/2014/chart" uri="{C3380CC4-5D6E-409C-BE32-E72D297353CC}">
              <c16:uniqueId val="{00000000-D6AD-43B3-A346-F9A5FC200D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D6AD-43B3-A346-F9A5FC200D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97.05</c:v>
                </c:pt>
                <c:pt idx="1">
                  <c:v>99.96</c:v>
                </c:pt>
                <c:pt idx="2">
                  <c:v>100.09</c:v>
                </c:pt>
                <c:pt idx="3">
                  <c:v>99.68</c:v>
                </c:pt>
                <c:pt idx="4">
                  <c:v>96.9</c:v>
                </c:pt>
              </c:numCache>
            </c:numRef>
          </c:val>
          <c:extLst>
            <c:ext xmlns:c16="http://schemas.microsoft.com/office/drawing/2014/chart" uri="{C3380CC4-5D6E-409C-BE32-E72D297353CC}">
              <c16:uniqueId val="{00000000-9DBF-4BC8-8F24-B7DB41A3C6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9DBF-4BC8-8F24-B7DB41A3C6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30.73</c:v>
                </c:pt>
                <c:pt idx="1">
                  <c:v>32.99</c:v>
                </c:pt>
                <c:pt idx="2">
                  <c:v>35.17</c:v>
                </c:pt>
                <c:pt idx="3">
                  <c:v>37.29</c:v>
                </c:pt>
                <c:pt idx="4">
                  <c:v>39.22</c:v>
                </c:pt>
              </c:numCache>
            </c:numRef>
          </c:val>
          <c:extLst>
            <c:ext xmlns:c16="http://schemas.microsoft.com/office/drawing/2014/chart" uri="{C3380CC4-5D6E-409C-BE32-E72D297353CC}">
              <c16:uniqueId val="{00000000-CF60-422C-A408-6229E233DF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CF60-422C-A408-6229E233DF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86-4D45-880A-CC0F18807B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4D86-4D45-880A-CC0F18807B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564.38</c:v>
                </c:pt>
                <c:pt idx="1">
                  <c:v>562.73</c:v>
                </c:pt>
                <c:pt idx="2">
                  <c:v>569.91999999999996</c:v>
                </c:pt>
                <c:pt idx="3">
                  <c:v>602.91999999999996</c:v>
                </c:pt>
                <c:pt idx="4">
                  <c:v>638.66999999999996</c:v>
                </c:pt>
              </c:numCache>
            </c:numRef>
          </c:val>
          <c:extLst>
            <c:ext xmlns:c16="http://schemas.microsoft.com/office/drawing/2014/chart" uri="{C3380CC4-5D6E-409C-BE32-E72D297353CC}">
              <c16:uniqueId val="{00000000-31D0-49AE-8CBF-5FBAE58822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31D0-49AE-8CBF-5FBAE58822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-188.21</c:v>
                </c:pt>
                <c:pt idx="1">
                  <c:v>-218.63</c:v>
                </c:pt>
                <c:pt idx="2">
                  <c:v>-258.31</c:v>
                </c:pt>
                <c:pt idx="3">
                  <c:v>-283.27</c:v>
                </c:pt>
                <c:pt idx="4">
                  <c:v>-343.94</c:v>
                </c:pt>
              </c:numCache>
            </c:numRef>
          </c:val>
          <c:extLst>
            <c:ext xmlns:c16="http://schemas.microsoft.com/office/drawing/2014/chart" uri="{C3380CC4-5D6E-409C-BE32-E72D297353CC}">
              <c16:uniqueId val="{00000000-6E22-45F8-A288-99CDA9064D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6E22-45F8-A288-99CDA9064D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3356.24</c:v>
                </c:pt>
                <c:pt idx="1">
                  <c:v>2946.51</c:v>
                </c:pt>
                <c:pt idx="2">
                  <c:v>2546.4299999999998</c:v>
                </c:pt>
                <c:pt idx="3">
                  <c:v>2259.31</c:v>
                </c:pt>
                <c:pt idx="4">
                  <c:v>2751.11</c:v>
                </c:pt>
              </c:numCache>
            </c:numRef>
          </c:val>
          <c:extLst>
            <c:ext xmlns:c16="http://schemas.microsoft.com/office/drawing/2014/chart" uri="{C3380CC4-5D6E-409C-BE32-E72D297353CC}">
              <c16:uniqueId val="{00000000-06EF-4AF3-B471-3EEAFBC9EB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06EF-4AF3-B471-3EEAFBC9EB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53.71</c:v>
                </c:pt>
                <c:pt idx="1">
                  <c:v>61.43</c:v>
                </c:pt>
                <c:pt idx="2">
                  <c:v>60</c:v>
                </c:pt>
                <c:pt idx="3">
                  <c:v>59.58</c:v>
                </c:pt>
                <c:pt idx="4">
                  <c:v>50</c:v>
                </c:pt>
              </c:numCache>
            </c:numRef>
          </c:val>
          <c:extLst>
            <c:ext xmlns:c16="http://schemas.microsoft.com/office/drawing/2014/chart" uri="{C3380CC4-5D6E-409C-BE32-E72D297353CC}">
              <c16:uniqueId val="{00000000-71D5-464A-8690-CA77EA9718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1D5-464A-8690-CA77EA9718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352.22</c:v>
                </c:pt>
                <c:pt idx="1">
                  <c:v>308.23</c:v>
                </c:pt>
                <c:pt idx="2">
                  <c:v>315.92</c:v>
                </c:pt>
                <c:pt idx="3">
                  <c:v>319.67</c:v>
                </c:pt>
                <c:pt idx="4">
                  <c:v>382.98</c:v>
                </c:pt>
              </c:numCache>
            </c:numRef>
          </c:val>
          <c:extLst>
            <c:ext xmlns:c16="http://schemas.microsoft.com/office/drawing/2014/chart" uri="{C3380CC4-5D6E-409C-BE32-E72D297353CC}">
              <c16:uniqueId val="{00000000-97DA-4F3F-811A-BF207AD292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7DA-4F3F-811A-BF207AD292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長野県　長野市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54">
        <f>データ!S6</f>
        <v>365572</v>
      </c>
      <c r="AM8" s="54"/>
      <c r="AN8" s="54"/>
      <c r="AO8" s="54"/>
      <c r="AP8" s="54"/>
      <c r="AQ8" s="54"/>
      <c r="AR8" s="54"/>
      <c r="AS8" s="54"/>
      <c r="AT8" s="53">
        <f>データ!T6</f>
        <v>834.81</v>
      </c>
      <c r="AU8" s="53"/>
      <c r="AV8" s="53"/>
      <c r="AW8" s="53"/>
      <c r="AX8" s="53"/>
      <c r="AY8" s="53"/>
      <c r="AZ8" s="53"/>
      <c r="BA8" s="53"/>
      <c r="BB8" s="53">
        <f>データ!U6</f>
        <v>437.91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73.739999999999995</v>
      </c>
      <c r="J10" s="53"/>
      <c r="K10" s="53"/>
      <c r="L10" s="53"/>
      <c r="M10" s="53"/>
      <c r="N10" s="53"/>
      <c r="O10" s="53"/>
      <c r="P10" s="53">
        <f>データ!P6</f>
        <v>1.7</v>
      </c>
      <c r="Q10" s="53"/>
      <c r="R10" s="53"/>
      <c r="S10" s="53"/>
      <c r="T10" s="53"/>
      <c r="U10" s="53"/>
      <c r="V10" s="53"/>
      <c r="W10" s="53">
        <f>データ!Q6</f>
        <v>76</v>
      </c>
      <c r="X10" s="53"/>
      <c r="Y10" s="53"/>
      <c r="Z10" s="53"/>
      <c r="AA10" s="53"/>
      <c r="AB10" s="53"/>
      <c r="AC10" s="53"/>
      <c r="AD10" s="54">
        <f>データ!R6</f>
        <v>3534</v>
      </c>
      <c r="AE10" s="54"/>
      <c r="AF10" s="54"/>
      <c r="AG10" s="54"/>
      <c r="AH10" s="54"/>
      <c r="AI10" s="54"/>
      <c r="AJ10" s="54"/>
      <c r="AK10" s="2"/>
      <c r="AL10" s="54">
        <f>データ!V6</f>
        <v>6168</v>
      </c>
      <c r="AM10" s="54"/>
      <c r="AN10" s="54"/>
      <c r="AO10" s="54"/>
      <c r="AP10" s="54"/>
      <c r="AQ10" s="54"/>
      <c r="AR10" s="54"/>
      <c r="AS10" s="54"/>
      <c r="AT10" s="53">
        <f>データ!W6</f>
        <v>6.33</v>
      </c>
      <c r="AU10" s="53"/>
      <c r="AV10" s="53"/>
      <c r="AW10" s="53"/>
      <c r="AX10" s="53"/>
      <c r="AY10" s="53"/>
      <c r="AZ10" s="53"/>
      <c r="BA10" s="53"/>
      <c r="BB10" s="53">
        <f>データ!X6</f>
        <v>974.41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4q3qaWJP6P0sl0hpgl4x9lJWstUtvufX/IIWsRbX5S1cPbVDvLXA33dViNLoz+oa3ljIjmd4JlD3rkBuAgyldA==" saltValue="b6biQbg/MASkZRVzLhJt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202011</v>
      </c>
      <c r="D6" s="19">
        <f t="shared" si="3"/>
        <v>46</v>
      </c>
      <c r="E6" s="19">
        <f t="shared" si="3"/>
        <v>17</v>
      </c>
      <c r="F6" s="19">
        <f t="shared" si="3"/>
        <v>5</v>
      </c>
      <c r="G6" s="19">
        <f t="shared" si="3"/>
        <v>0</v>
      </c>
      <c r="H6" s="19" t="str">
        <f t="shared" si="3"/>
        <v>長野県　長野市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73.739999999999995</v>
      </c>
      <c r="P6" s="20">
        <f t="shared" si="3"/>
        <v>1.7</v>
      </c>
      <c r="Q6" s="20">
        <f t="shared" si="3"/>
        <v>76</v>
      </c>
      <c r="R6" s="20">
        <f t="shared" si="3"/>
        <v>3534</v>
      </c>
      <c r="S6" s="20">
        <f t="shared" si="3"/>
        <v>365572</v>
      </c>
      <c r="T6" s="20">
        <f t="shared" si="3"/>
        <v>834.81</v>
      </c>
      <c r="U6" s="20">
        <f t="shared" si="3"/>
        <v>437.91</v>
      </c>
      <c r="V6" s="20">
        <f t="shared" si="3"/>
        <v>6168</v>
      </c>
      <c r="W6" s="20">
        <f t="shared" si="3"/>
        <v>6.33</v>
      </c>
      <c r="X6" s="20">
        <f t="shared" si="3"/>
        <v>974.41</v>
      </c>
      <c r="Y6" s="21">
        <f>IF(Y7="",NA(),Y7)</f>
        <v>97.05</v>
      </c>
      <c r="Z6" s="21">
        <f t="shared" ref="Z6:AH6" si="4">IF(Z7="",NA(),Z7)</f>
        <v>99.96</v>
      </c>
      <c r="AA6" s="21">
        <f t="shared" si="4"/>
        <v>100.09</v>
      </c>
      <c r="AB6" s="21">
        <f t="shared" si="4"/>
        <v>99.68</v>
      </c>
      <c r="AC6" s="21">
        <f t="shared" si="4"/>
        <v>96.9</v>
      </c>
      <c r="AD6" s="21">
        <f t="shared" si="4"/>
        <v>103.6</v>
      </c>
      <c r="AE6" s="21">
        <f t="shared" si="4"/>
        <v>106.37</v>
      </c>
      <c r="AF6" s="21">
        <f t="shared" si="4"/>
        <v>106.07</v>
      </c>
      <c r="AG6" s="21">
        <f t="shared" si="4"/>
        <v>105.5</v>
      </c>
      <c r="AH6" s="21">
        <f t="shared" si="4"/>
        <v>106.35</v>
      </c>
      <c r="AI6" s="20" t="str">
        <f>IF(AI7="","",IF(AI7="-","【-】","【"&amp;SUBSTITUTE(TEXT(AI7,"#,##0.00"),"-","△")&amp;"】"))</f>
        <v>【104.44】</v>
      </c>
      <c r="AJ6" s="21">
        <f>IF(AJ7="",NA(),AJ7)</f>
        <v>564.38</v>
      </c>
      <c r="AK6" s="21">
        <f t="shared" ref="AK6:AS6" si="5">IF(AK7="",NA(),AK7)</f>
        <v>562.73</v>
      </c>
      <c r="AL6" s="21">
        <f t="shared" si="5"/>
        <v>569.91999999999996</v>
      </c>
      <c r="AM6" s="21">
        <f t="shared" si="5"/>
        <v>602.91999999999996</v>
      </c>
      <c r="AN6" s="21">
        <f t="shared" si="5"/>
        <v>638.66999999999996</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-188.21</v>
      </c>
      <c r="AV6" s="21">
        <f t="shared" ref="AV6:BD6" si="6">IF(AV7="",NA(),AV7)</f>
        <v>-218.63</v>
      </c>
      <c r="AW6" s="21">
        <f t="shared" si="6"/>
        <v>-258.31</v>
      </c>
      <c r="AX6" s="21">
        <f t="shared" si="6"/>
        <v>-283.27</v>
      </c>
      <c r="AY6" s="21">
        <f t="shared" si="6"/>
        <v>-343.94</v>
      </c>
      <c r="AZ6" s="21">
        <f t="shared" si="6"/>
        <v>26.99</v>
      </c>
      <c r="BA6" s="21">
        <f t="shared" si="6"/>
        <v>29.13</v>
      </c>
      <c r="BB6" s="21">
        <f t="shared" si="6"/>
        <v>35.69</v>
      </c>
      <c r="BC6" s="21">
        <f t="shared" si="6"/>
        <v>38.4</v>
      </c>
      <c r="BD6" s="21">
        <f t="shared" si="6"/>
        <v>44.04</v>
      </c>
      <c r="BE6" s="20" t="str">
        <f>IF(BE7="","",IF(BE7="-","【-】","【"&amp;SUBSTITUTE(TEXT(BE7,"#,##0.00"),"-","△")&amp;"】"))</f>
        <v>【42.02】</v>
      </c>
      <c r="BF6" s="21">
        <f>IF(BF7="",NA(),BF7)</f>
        <v>3356.24</v>
      </c>
      <c r="BG6" s="21">
        <f t="shared" ref="BG6:BO6" si="7">IF(BG7="",NA(),BG7)</f>
        <v>2946.51</v>
      </c>
      <c r="BH6" s="21">
        <f t="shared" si="7"/>
        <v>2546.4299999999998</v>
      </c>
      <c r="BI6" s="21">
        <f t="shared" si="7"/>
        <v>2259.31</v>
      </c>
      <c r="BJ6" s="21">
        <f t="shared" si="7"/>
        <v>2751.11</v>
      </c>
      <c r="BK6" s="21">
        <f t="shared" si="7"/>
        <v>826.83</v>
      </c>
      <c r="BL6" s="21">
        <f t="shared" si="7"/>
        <v>867.83</v>
      </c>
      <c r="BM6" s="21">
        <f t="shared" si="7"/>
        <v>791.76</v>
      </c>
      <c r="BN6" s="21">
        <f t="shared" si="7"/>
        <v>900.82</v>
      </c>
      <c r="BO6" s="21">
        <f t="shared" si="7"/>
        <v>839.21</v>
      </c>
      <c r="BP6" s="20" t="str">
        <f>IF(BP7="","",IF(BP7="-","【-】","【"&amp;SUBSTITUTE(TEXT(BP7,"#,##0.00"),"-","△")&amp;"】"))</f>
        <v>【785.10】</v>
      </c>
      <c r="BQ6" s="21">
        <f>IF(BQ7="",NA(),BQ7)</f>
        <v>53.71</v>
      </c>
      <c r="BR6" s="21">
        <f t="shared" ref="BR6:BZ6" si="8">IF(BR7="",NA(),BR7)</f>
        <v>61.43</v>
      </c>
      <c r="BS6" s="21">
        <f t="shared" si="8"/>
        <v>60</v>
      </c>
      <c r="BT6" s="21">
        <f t="shared" si="8"/>
        <v>59.58</v>
      </c>
      <c r="BU6" s="21">
        <f t="shared" si="8"/>
        <v>50</v>
      </c>
      <c r="BV6" s="21">
        <f t="shared" si="8"/>
        <v>57.31</v>
      </c>
      <c r="BW6" s="21">
        <f t="shared" si="8"/>
        <v>57.08</v>
      </c>
      <c r="BX6" s="21">
        <f t="shared" si="8"/>
        <v>56.26</v>
      </c>
      <c r="BY6" s="21">
        <f t="shared" si="8"/>
        <v>52.94</v>
      </c>
      <c r="BZ6" s="21">
        <f t="shared" si="8"/>
        <v>52.05</v>
      </c>
      <c r="CA6" s="20" t="str">
        <f>IF(CA7="","",IF(CA7="-","【-】","【"&amp;SUBSTITUTE(TEXT(CA7,"#,##0.00"),"-","△")&amp;"】"))</f>
        <v>【56.93】</v>
      </c>
      <c r="CB6" s="21">
        <f>IF(CB7="",NA(),CB7)</f>
        <v>352.22</v>
      </c>
      <c r="CC6" s="21">
        <f t="shared" ref="CC6:CK6" si="9">IF(CC7="",NA(),CC7)</f>
        <v>308.23</v>
      </c>
      <c r="CD6" s="21">
        <f t="shared" si="9"/>
        <v>315.92</v>
      </c>
      <c r="CE6" s="21">
        <f t="shared" si="9"/>
        <v>319.67</v>
      </c>
      <c r="CF6" s="21">
        <f t="shared" si="9"/>
        <v>382.98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42.71</v>
      </c>
      <c r="CN6" s="21">
        <f t="shared" ref="CN6:CV6" si="10">IF(CN7="",NA(),CN7)</f>
        <v>42.71</v>
      </c>
      <c r="CO6" s="21">
        <f t="shared" si="10"/>
        <v>46.44</v>
      </c>
      <c r="CP6" s="21">
        <f t="shared" si="10"/>
        <v>45.28</v>
      </c>
      <c r="CQ6" s="21">
        <f t="shared" si="10"/>
        <v>45.33</v>
      </c>
      <c r="CR6" s="21">
        <f t="shared" si="10"/>
        <v>50.14</v>
      </c>
      <c r="CS6" s="21">
        <f t="shared" si="10"/>
        <v>54.83</v>
      </c>
      <c r="CT6" s="21">
        <f t="shared" si="10"/>
        <v>66.53</v>
      </c>
      <c r="CU6" s="21">
        <f t="shared" si="10"/>
        <v>52.35</v>
      </c>
      <c r="CV6" s="21">
        <f t="shared" si="10"/>
        <v>46.25</v>
      </c>
      <c r="CW6" s="20" t="str">
        <f>IF(CW7="","",IF(CW7="-","【-】","【"&amp;SUBSTITUTE(TEXT(CW7,"#,##0.00"),"-","△")&amp;"】"))</f>
        <v>【49.87】</v>
      </c>
      <c r="CX6" s="21">
        <f>IF(CX7="",NA(),CX7)</f>
        <v>89</v>
      </c>
      <c r="CY6" s="21">
        <f t="shared" ref="CY6:DG6" si="11">IF(CY7="",NA(),CY7)</f>
        <v>89.26</v>
      </c>
      <c r="CZ6" s="21">
        <f t="shared" si="11"/>
        <v>89.31</v>
      </c>
      <c r="DA6" s="21">
        <f t="shared" si="11"/>
        <v>92.5</v>
      </c>
      <c r="DB6" s="21">
        <f t="shared" si="11"/>
        <v>92.7</v>
      </c>
      <c r="DC6" s="21">
        <f t="shared" si="11"/>
        <v>84.98</v>
      </c>
      <c r="DD6" s="21">
        <f t="shared" si="11"/>
        <v>84.7</v>
      </c>
      <c r="DE6" s="21">
        <f t="shared" si="11"/>
        <v>84.67</v>
      </c>
      <c r="DF6" s="21">
        <f t="shared" si="11"/>
        <v>84.39</v>
      </c>
      <c r="DG6" s="21">
        <f t="shared" si="11"/>
        <v>83.96</v>
      </c>
      <c r="DH6" s="20" t="str">
        <f>IF(DH7="","",IF(DH7="-","【-】","【"&amp;SUBSTITUTE(TEXT(DH7,"#,##0.00"),"-","△")&amp;"】"))</f>
        <v>【87.54】</v>
      </c>
      <c r="DI6" s="21">
        <f>IF(DI7="",NA(),DI7)</f>
        <v>30.73</v>
      </c>
      <c r="DJ6" s="21">
        <f t="shared" ref="DJ6:DR6" si="12">IF(DJ7="",NA(),DJ7)</f>
        <v>32.99</v>
      </c>
      <c r="DK6" s="21">
        <f t="shared" si="12"/>
        <v>35.17</v>
      </c>
      <c r="DL6" s="21">
        <f t="shared" si="12"/>
        <v>37.29</v>
      </c>
      <c r="DM6" s="21">
        <f t="shared" si="12"/>
        <v>39.22</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202011</v>
      </c>
      <c r="D7" s="23">
        <v>46</v>
      </c>
      <c r="E7" s="23">
        <v>17</v>
      </c>
      <c r="F7" s="23">
        <v>5</v>
      </c>
      <c r="G7" s="23">
        <v>0</v>
      </c>
      <c r="H7" s="23" t="s">
        <v>96</v>
      </c>
      <c r="I7" s="23" t="s">
        <v>97</v>
      </c>
      <c r="J7" s="23" t="s">
        <v>98</v>
      </c>
      <c r="K7" s="23" t="s">
        <v>99</v>
      </c>
      <c r="L7" s="23" t="s">
        <v>100</v>
      </c>
      <c r="M7" s="23" t="s">
        <v>101</v>
      </c>
      <c r="N7" s="24" t="s">
        <v>102</v>
      </c>
      <c r="O7" s="24">
        <v>73.739999999999995</v>
      </c>
      <c r="P7" s="24">
        <v>1.7</v>
      </c>
      <c r="Q7" s="24">
        <v>76</v>
      </c>
      <c r="R7" s="24">
        <v>3534</v>
      </c>
      <c r="S7" s="24">
        <v>365572</v>
      </c>
      <c r="T7" s="24">
        <v>834.81</v>
      </c>
      <c r="U7" s="24">
        <v>437.91</v>
      </c>
      <c r="V7" s="24">
        <v>6168</v>
      </c>
      <c r="W7" s="24">
        <v>6.33</v>
      </c>
      <c r="X7" s="24">
        <v>974.41</v>
      </c>
      <c r="Y7" s="24">
        <v>97.05</v>
      </c>
      <c r="Z7" s="24">
        <v>99.96</v>
      </c>
      <c r="AA7" s="24">
        <v>100.09</v>
      </c>
      <c r="AB7" s="24">
        <v>99.68</v>
      </c>
      <c r="AC7" s="24">
        <v>96.9</v>
      </c>
      <c r="AD7" s="24">
        <v>103.6</v>
      </c>
      <c r="AE7" s="24">
        <v>106.37</v>
      </c>
      <c r="AF7" s="24">
        <v>106.07</v>
      </c>
      <c r="AG7" s="24">
        <v>105.5</v>
      </c>
      <c r="AH7" s="24">
        <v>106.35</v>
      </c>
      <c r="AI7" s="24">
        <v>104.44</v>
      </c>
      <c r="AJ7" s="24">
        <v>564.38</v>
      </c>
      <c r="AK7" s="24">
        <v>562.73</v>
      </c>
      <c r="AL7" s="24">
        <v>569.91999999999996</v>
      </c>
      <c r="AM7" s="24">
        <v>602.91999999999996</v>
      </c>
      <c r="AN7" s="24">
        <v>638.66999999999996</v>
      </c>
      <c r="AO7" s="24">
        <v>193.99</v>
      </c>
      <c r="AP7" s="24">
        <v>139.02000000000001</v>
      </c>
      <c r="AQ7" s="24">
        <v>132.04</v>
      </c>
      <c r="AR7" s="24">
        <v>145.43</v>
      </c>
      <c r="AS7" s="24">
        <v>129.88999999999999</v>
      </c>
      <c r="AT7" s="24">
        <v>124.06</v>
      </c>
      <c r="AU7" s="24">
        <v>-188.21</v>
      </c>
      <c r="AV7" s="24">
        <v>-218.63</v>
      </c>
      <c r="AW7" s="24">
        <v>-258.31</v>
      </c>
      <c r="AX7" s="24">
        <v>-283.27</v>
      </c>
      <c r="AY7" s="24">
        <v>-343.94</v>
      </c>
      <c r="AZ7" s="24">
        <v>26.99</v>
      </c>
      <c r="BA7" s="24">
        <v>29.13</v>
      </c>
      <c r="BB7" s="24">
        <v>35.69</v>
      </c>
      <c r="BC7" s="24">
        <v>38.4</v>
      </c>
      <c r="BD7" s="24">
        <v>44.04</v>
      </c>
      <c r="BE7" s="24">
        <v>42.02</v>
      </c>
      <c r="BF7" s="24">
        <v>3356.24</v>
      </c>
      <c r="BG7" s="24">
        <v>2946.51</v>
      </c>
      <c r="BH7" s="24">
        <v>2546.4299999999998</v>
      </c>
      <c r="BI7" s="24">
        <v>2259.31</v>
      </c>
      <c r="BJ7" s="24">
        <v>2751.11</v>
      </c>
      <c r="BK7" s="24">
        <v>826.83</v>
      </c>
      <c r="BL7" s="24">
        <v>867.83</v>
      </c>
      <c r="BM7" s="24">
        <v>791.76</v>
      </c>
      <c r="BN7" s="24">
        <v>900.82</v>
      </c>
      <c r="BO7" s="24">
        <v>839.21</v>
      </c>
      <c r="BP7" s="24">
        <v>785.1</v>
      </c>
      <c r="BQ7" s="24">
        <v>53.71</v>
      </c>
      <c r="BR7" s="24">
        <v>61.43</v>
      </c>
      <c r="BS7" s="24">
        <v>60</v>
      </c>
      <c r="BT7" s="24">
        <v>59.58</v>
      </c>
      <c r="BU7" s="24">
        <v>50</v>
      </c>
      <c r="BV7" s="24">
        <v>57.31</v>
      </c>
      <c r="BW7" s="24">
        <v>57.08</v>
      </c>
      <c r="BX7" s="24">
        <v>56.26</v>
      </c>
      <c r="BY7" s="24">
        <v>52.94</v>
      </c>
      <c r="BZ7" s="24">
        <v>52.05</v>
      </c>
      <c r="CA7" s="24">
        <v>56.93</v>
      </c>
      <c r="CB7" s="24">
        <v>352.22</v>
      </c>
      <c r="CC7" s="24">
        <v>308.23</v>
      </c>
      <c r="CD7" s="24">
        <v>315.92</v>
      </c>
      <c r="CE7" s="24">
        <v>319.67</v>
      </c>
      <c r="CF7" s="24">
        <v>382.98</v>
      </c>
      <c r="CG7" s="24">
        <v>273.52</v>
      </c>
      <c r="CH7" s="24">
        <v>274.99</v>
      </c>
      <c r="CI7" s="24">
        <v>282.08999999999997</v>
      </c>
      <c r="CJ7" s="24">
        <v>303.27999999999997</v>
      </c>
      <c r="CK7" s="24">
        <v>301.86</v>
      </c>
      <c r="CL7" s="24">
        <v>271.14999999999998</v>
      </c>
      <c r="CM7" s="24">
        <v>42.71</v>
      </c>
      <c r="CN7" s="24">
        <v>42.71</v>
      </c>
      <c r="CO7" s="24">
        <v>46.44</v>
      </c>
      <c r="CP7" s="24">
        <v>45.28</v>
      </c>
      <c r="CQ7" s="24">
        <v>45.33</v>
      </c>
      <c r="CR7" s="24">
        <v>50.14</v>
      </c>
      <c r="CS7" s="24">
        <v>54.83</v>
      </c>
      <c r="CT7" s="24">
        <v>66.53</v>
      </c>
      <c r="CU7" s="24">
        <v>52.35</v>
      </c>
      <c r="CV7" s="24">
        <v>46.25</v>
      </c>
      <c r="CW7" s="24">
        <v>49.87</v>
      </c>
      <c r="CX7" s="24">
        <v>89</v>
      </c>
      <c r="CY7" s="24">
        <v>89.26</v>
      </c>
      <c r="CZ7" s="24">
        <v>89.31</v>
      </c>
      <c r="DA7" s="24">
        <v>92.5</v>
      </c>
      <c r="DB7" s="24">
        <v>92.7</v>
      </c>
      <c r="DC7" s="24">
        <v>84.98</v>
      </c>
      <c r="DD7" s="24">
        <v>84.7</v>
      </c>
      <c r="DE7" s="24">
        <v>84.67</v>
      </c>
      <c r="DF7" s="24">
        <v>84.39</v>
      </c>
      <c r="DG7" s="24">
        <v>83.96</v>
      </c>
      <c r="DH7" s="24">
        <v>87.54</v>
      </c>
      <c r="DI7" s="24">
        <v>30.73</v>
      </c>
      <c r="DJ7" s="24">
        <v>32.99</v>
      </c>
      <c r="DK7" s="24">
        <v>35.17</v>
      </c>
      <c r="DL7" s="24">
        <v>37.29</v>
      </c>
      <c r="DM7" s="24">
        <v>39.22</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00051673</cp:lastModifiedBy>
  <dcterms:created xsi:type="dcterms:W3CDTF">2025-01-24T07:17:39Z</dcterms:created>
  <dcterms:modified xsi:type="dcterms:W3CDTF">2025-01-28T10:19:20Z</dcterms:modified>
  <cp:category/>
</cp:coreProperties>
</file>