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1673\Desktop\【経営比較分析表】2023_202011_46_1718\"/>
    </mc:Choice>
  </mc:AlternateContent>
  <workbookProtection workbookAlgorithmName="SHA-512" workbookHashValue="6IVeOt+2m/duMlq3/4QFMdcQq2AbW9L+PW0sNOpLK3Z5R64+2U2MuxqAh29VfhLtqgVDry07I1kzYMLDztx2ww==" workbookSaltValue="RjPx4Vxgf58GA7Imxmk6G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<sst xmlns="http://schemas.openxmlformats.org/spreadsheetml/2006/main" count="231" uniqueCount="116">
  <si>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</si>
  <si>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</si>
  <si>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</si>
  <si>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</si>
  <si>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</si>
  <si>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</si>
  <si>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</si>
  <si>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</si>
  <si>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</si>
  <si>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</si>
  <si>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</si>
  <si>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</si>
  <si>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</si>
  <si>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</si>
  <si>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</si>
  <si>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</si>
  <si>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</si>
  <si>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</si>
  <si>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</si>
  <si>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</si>
  <si>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</si>
  <si>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</si>
  <si>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</si>
  <si>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</si>
  <si>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</si>
  <si>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</si>
  <si>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</si>
  <si>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</si>
  <si>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</si>
  <si>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</si>
  <si>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</si>
  <si>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</si>
  <si>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</si>
  <si>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</si>
  <si>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</si>
  <si>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</si>
  <si>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</si>
  <si>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</si>
  <si>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</si>
  <si>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</si>
  <si>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</si>
  <si>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</si>
  <si>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</si>
  <si>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</si>
  <si>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</si>
  <si>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</si>
  <si>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</si>
  <si>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</si>
  <si>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</si>
  <si>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</si>
  <si>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</si>
  <si>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</si>
  <si>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</si>
  <si>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</si>
  <si>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</si>
  <si>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</si>
  <si>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</si>
  <si>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</si>
  <si>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</si>
  <si>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</si>
  <si>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</si>
  <si>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</si>
  <si>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</si>
  <si>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</si>
  <si>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</si>
  <si>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</si>
  <si>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</si>
  <si>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</si>
  <si>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</si>
  <si>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</si>
  <si>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</si>
  <si>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</si>
  <si>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</si>
  <si>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</si>
  <si>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</si>
  <si>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</si>
  <si>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</si>
  <si>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</si>
  <si>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</si>
  <si>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</si>
  <si>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</si>
  <si>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</si>
  <si>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</si>
  <si>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</si>
  <si>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</si>
  <si>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</si>
  <si>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</si>
  <si>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</si>
  <si>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</si>
  <si>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</si>
  <si>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</si>
  <si>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</si>
  <si>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</si>
  <si>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</si>
  <si>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</si>
  <si>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</si>
  <si>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</si>
  <si>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</si>
  <si>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</si>
  <si>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</si>
  <si>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</si>
  <si>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</si>
  <si>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</si>
  <si>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</si>
  <si>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</si>
  <si>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</si>
  <si>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</si>
  <si>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</si>
  <si>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</si>
  <si>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</si>
  <si>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</si>
  <si>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</si>
  <si>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</si>
  <si>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小規模集合排水処理事業は、生活環境の改善及び公共用水域の水質保全を図るため、旧豊野町にて整備し、平成10年度から供用開始しました。
　本市が行う下水道事業の一本化を図るため、平成21年度に公営企業法を適用し、上下水道局が経営する公共下水道事業等と統合しました。
　小規模集合排水処理事業における使用料収入は、人口減少に伴う汚水排除量の減少により年々減少し、今後も増加が見込めないため、経常収支は更に厳しいものになります。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これに伴い累積欠損金比率は上昇傾向にありますが、公共下水道事業の利益により欠損金を補填しており、下水道事業会計としては累積欠損金はありません。
　企業債残高対事業規模比率は、地理的要因等により整備費用が大きい上、使用料は他の下水道事業と格差を設けていないため、類似団体と比較しても高い水準にありますが、建設整備は完了しているため、残高は年々減少しています。
　当年度は、前年度に比べ経常費用が減少したことにより、①経常収支比率及び⑤経費回収率が改善し、⑥汚水処理原価は低下しています。
　収益性が著しく低く、経営が困難な状況にありますが、下水道事業全体として包括的な経営を行っています。
　⑧水洗化率の低下は、現在水洗便所設置済人口及び現在処理区域内人口の減少によるものです。</t>
    <rPh sb="549" eb="552">
      <t>スイセンカ</t>
    </rPh>
    <rPh sb="552" eb="553">
      <t>リツ</t>
    </rPh>
    <rPh sb="554" eb="556">
      <t>テイカ</t>
    </rPh>
    <rPh sb="569" eb="570">
      <t>オヨ</t>
    </rPh>
    <rPh sb="581" eb="583">
      <t>ゲンショウ</t>
    </rPh>
    <phoneticPr fontId="4"/>
  </si>
  <si>
    <t>　施設及び管渠の建設は完了しているため、現在は維持管理経費の節減を図りながら今後の更新に備え、施設の統廃合や更なる効率的な運用を検討しています。
①有形固定資産減価償却率：資産の老朽化度を表す指標で、整備完了後は経年により増加します。本市は整備が完了しているため、年々増加傾向にあり、平均値を上回っている状況です。
②管渠老朽化率：法定耐用年数を経過した管渠はありません。
③管渠改善率：法定耐用年数を経過した管渠がないため、更新実績はありません。</t>
  </si>
  <si>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本事業につきましては、城山、蟻ケ崎排水処理区の両処理場を廃止し、公共下水道への接続に向けた管渠整備を進めております。統合による維持管理費の削減など経営を効率化し、下水道事業全体として安定した経営が持続できるよう努め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</si>
</sst>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4E-4DC3-80E2-4D8D29E050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4E-4DC3-80E2-4D8D29E050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0C-4B29-84ED-5509C096AB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570C-4B29-84ED-5509C096AB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91.67</c:v>
                </c:pt>
                <c:pt idx="1">
                  <c:v>91.84</c:v>
                </c:pt>
                <c:pt idx="2">
                  <c:v>91.58</c:v>
                </c:pt>
                <c:pt idx="3">
                  <c:v>94.32</c:v>
                </c:pt>
                <c:pt idx="4">
                  <c:v>90.91</c:v>
                </c:pt>
              </c:numCache>
            </c:numRef>
          </c:val>
          <c:extLst>
            <c:ext xmlns:c16="http://schemas.microsoft.com/office/drawing/2014/chart" uri="{C3380CC4-5D6E-409C-BE32-E72D297353CC}">
              <c16:uniqueId val="{00000000-5840-421E-B165-E69DEAC0C3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5840-421E-B165-E69DEAC0C3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72.260000000000005</c:v>
                </c:pt>
                <c:pt idx="1">
                  <c:v>86.62</c:v>
                </c:pt>
                <c:pt idx="2">
                  <c:v>74.12</c:v>
                </c:pt>
                <c:pt idx="3">
                  <c:v>85.25</c:v>
                </c:pt>
                <c:pt idx="4">
                  <c:v>87.15</c:v>
                </c:pt>
              </c:numCache>
            </c:numRef>
          </c:val>
          <c:extLst>
            <c:ext xmlns:c16="http://schemas.microsoft.com/office/drawing/2014/chart" uri="{C3380CC4-5D6E-409C-BE32-E72D297353CC}">
              <c16:uniqueId val="{00000000-B05C-429F-B4E9-87FCB83026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B05C-429F-B4E9-87FCB83026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34.67</c:v>
                </c:pt>
                <c:pt idx="1">
                  <c:v>37.25</c:v>
                </c:pt>
                <c:pt idx="2">
                  <c:v>39.840000000000003</c:v>
                </c:pt>
                <c:pt idx="3">
                  <c:v>42.42</c:v>
                </c:pt>
                <c:pt idx="4">
                  <c:v>44.89</c:v>
                </c:pt>
              </c:numCache>
            </c:numRef>
          </c:val>
          <c:extLst>
            <c:ext xmlns:c16="http://schemas.microsoft.com/office/drawing/2014/chart" uri="{C3380CC4-5D6E-409C-BE32-E72D297353CC}">
              <c16:uniqueId val="{00000000-4E38-4DCC-8BDD-F102B862DF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4E38-4DCC-8BDD-F102B862DF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43-41F9-8EF1-F75C624C3EC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43-41F9-8EF1-F75C624C3EC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1978.62</c:v>
                </c:pt>
                <c:pt idx="1">
                  <c:v>1944.94</c:v>
                </c:pt>
                <c:pt idx="2">
                  <c:v>2147.35</c:v>
                </c:pt>
                <c:pt idx="3">
                  <c:v>2334.62</c:v>
                </c:pt>
                <c:pt idx="4">
                  <c:v>2418.5100000000002</c:v>
                </c:pt>
              </c:numCache>
            </c:numRef>
          </c:val>
          <c:extLst>
            <c:ext xmlns:c16="http://schemas.microsoft.com/office/drawing/2014/chart" uri="{C3380CC4-5D6E-409C-BE32-E72D297353CC}">
              <c16:uniqueId val="{00000000-B240-4005-8AAE-8DE3247279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B240-4005-8AAE-8DE3247279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-164.92</c:v>
                </c:pt>
                <c:pt idx="1">
                  <c:v>-231.1</c:v>
                </c:pt>
                <c:pt idx="2">
                  <c:v>-244.88</c:v>
                </c:pt>
                <c:pt idx="3">
                  <c:v>-275.82</c:v>
                </c:pt>
                <c:pt idx="4">
                  <c:v>-300.02</c:v>
                </c:pt>
              </c:numCache>
            </c:numRef>
          </c:val>
          <c:extLst>
            <c:ext xmlns:c16="http://schemas.microsoft.com/office/drawing/2014/chart" uri="{C3380CC4-5D6E-409C-BE32-E72D297353CC}">
              <c16:uniqueId val="{00000000-F4B1-47BB-9387-15CAC44D49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F4B1-47BB-9387-15CAC44D49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4707.8999999999996</c:v>
                </c:pt>
                <c:pt idx="1">
                  <c:v>4008.54</c:v>
                </c:pt>
                <c:pt idx="2">
                  <c:v>3530.79</c:v>
                </c:pt>
                <c:pt idx="3">
                  <c:v>3299.72</c:v>
                </c:pt>
                <c:pt idx="4">
                  <c:v>2853.13</c:v>
                </c:pt>
              </c:numCache>
            </c:numRef>
          </c:val>
          <c:extLst>
            <c:ext xmlns:c16="http://schemas.microsoft.com/office/drawing/2014/chart" uri="{C3380CC4-5D6E-409C-BE32-E72D297353CC}">
              <c16:uniqueId val="{00000000-5A10-48F2-B55D-8B96DA1BDA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5A10-48F2-B55D-8B96DA1BDA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21.35</c:v>
                </c:pt>
                <c:pt idx="1">
                  <c:v>33.26</c:v>
                </c:pt>
                <c:pt idx="2">
                  <c:v>24.24</c:v>
                </c:pt>
                <c:pt idx="3">
                  <c:v>31.34</c:v>
                </c:pt>
                <c:pt idx="4">
                  <c:v>33.619999999999997</c:v>
                </c:pt>
              </c:numCache>
            </c:numRef>
          </c:val>
          <c:extLst>
            <c:ext xmlns:c16="http://schemas.microsoft.com/office/drawing/2014/chart" uri="{C3380CC4-5D6E-409C-BE32-E72D297353CC}">
              <c16:uniqueId val="{00000000-B5C5-411C-8F53-5D20A3FC63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B5C5-411C-8F53-5D20A3FC63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820.92</c:v>
                </c:pt>
                <c:pt idx="1">
                  <c:v>528.89</c:v>
                </c:pt>
                <c:pt idx="2">
                  <c:v>722.53</c:v>
                </c:pt>
                <c:pt idx="3">
                  <c:v>558.29999999999995</c:v>
                </c:pt>
                <c:pt idx="4">
                  <c:v>521</c:v>
                </c:pt>
              </c:numCache>
            </c:numRef>
          </c:val>
          <c:extLst>
            <c:ext xmlns:c16="http://schemas.microsoft.com/office/drawing/2014/chart" uri="{C3380CC4-5D6E-409C-BE32-E72D297353CC}">
              <c16:uniqueId val="{00000000-81C3-42A8-9B6A-8EA9D9796C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81C3-42A8-9B6A-8EA9D9796C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長野県　長野市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自治体職員</v>
      </c>
      <c r="AE8" s="66"/>
      <c r="AF8" s="66"/>
      <c r="AG8" s="66"/>
      <c r="AH8" s="66"/>
      <c r="AI8" s="66"/>
      <c r="AJ8" s="66"/>
      <c r="AK8" s="3"/>
      <c r="AL8" s="54">
        <f>データ!S6</f>
        <v>365572</v>
      </c>
      <c r="AM8" s="54"/>
      <c r="AN8" s="54"/>
      <c r="AO8" s="54"/>
      <c r="AP8" s="54"/>
      <c r="AQ8" s="54"/>
      <c r="AR8" s="54"/>
      <c r="AS8" s="54"/>
      <c r="AT8" s="53">
        <f>データ!T6</f>
        <v>834.81</v>
      </c>
      <c r="AU8" s="53"/>
      <c r="AV8" s="53"/>
      <c r="AW8" s="53"/>
      <c r="AX8" s="53"/>
      <c r="AY8" s="53"/>
      <c r="AZ8" s="53"/>
      <c r="BA8" s="53"/>
      <c r="BB8" s="53">
        <f>データ!U6</f>
        <v>437.91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27.1</v>
      </c>
      <c r="J10" s="53"/>
      <c r="K10" s="53"/>
      <c r="L10" s="53"/>
      <c r="M10" s="53"/>
      <c r="N10" s="53"/>
      <c r="O10" s="53"/>
      <c r="P10" s="53">
        <f>データ!P6</f>
        <v>0.02</v>
      </c>
      <c r="Q10" s="53"/>
      <c r="R10" s="53"/>
      <c r="S10" s="53"/>
      <c r="T10" s="53"/>
      <c r="U10" s="53"/>
      <c r="V10" s="53"/>
      <c r="W10" s="53">
        <f>データ!Q6</f>
        <v>100</v>
      </c>
      <c r="X10" s="53"/>
      <c r="Y10" s="53"/>
      <c r="Z10" s="53"/>
      <c r="AA10" s="53"/>
      <c r="AB10" s="53"/>
      <c r="AC10" s="53"/>
      <c r="AD10" s="54">
        <f>データ!R6</f>
        <v>3534</v>
      </c>
      <c r="AE10" s="54"/>
      <c r="AF10" s="54"/>
      <c r="AG10" s="54"/>
      <c r="AH10" s="54"/>
      <c r="AI10" s="54"/>
      <c r="AJ10" s="54"/>
      <c r="AK10" s="2"/>
      <c r="AL10" s="54">
        <f>データ!V6</f>
        <v>55</v>
      </c>
      <c r="AM10" s="54"/>
      <c r="AN10" s="54"/>
      <c r="AO10" s="54"/>
      <c r="AP10" s="54"/>
      <c r="AQ10" s="54"/>
      <c r="AR10" s="54"/>
      <c r="AS10" s="54"/>
      <c r="AT10" s="53">
        <f>データ!W6</f>
        <v>0.01</v>
      </c>
      <c r="AU10" s="53"/>
      <c r="AV10" s="53"/>
      <c r="AW10" s="53"/>
      <c r="AX10" s="53"/>
      <c r="AY10" s="53"/>
      <c r="AZ10" s="53"/>
      <c r="BA10" s="53"/>
      <c r="BB10" s="53">
        <f>データ!X6</f>
        <v>5500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pOfPxxSz9jPB4WUhdmWFmQb12nkimZe2Uurn+OjbnV+FhZBDyTDDiqSz6mDhJGSxkqW+4pYTmmpxuovWkpJ+Dg==" saltValue="9+IKuQ1urafct5QBHbsd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202011</v>
      </c>
      <c r="D6" s="19">
        <f t="shared" si="3"/>
        <v>46</v>
      </c>
      <c r="E6" s="19">
        <f t="shared" si="3"/>
        <v>17</v>
      </c>
      <c r="F6" s="19">
        <f t="shared" si="3"/>
        <v>9</v>
      </c>
      <c r="G6" s="19">
        <f t="shared" si="3"/>
        <v>0</v>
      </c>
      <c r="H6" s="19" t="str">
        <f t="shared" si="3"/>
        <v>長野県　長野市</v>
      </c>
      <c r="I6" s="19" t="str">
        <f t="shared" si="3"/>
        <v>法適用</v>
      </c>
      <c r="J6" s="19" t="str">
        <f t="shared" si="3"/>
        <v>下水道事業</v>
      </c>
      <c r="K6" s="19" t="str">
        <f t="shared" si="3"/>
        <v>小規模集合排水処理</v>
      </c>
      <c r="L6" s="19" t="str">
        <f t="shared" si="3"/>
        <v>I2</v>
      </c>
      <c r="M6" s="19" t="str">
        <f t="shared" si="3"/>
        <v>自治体職員</v>
      </c>
      <c r="N6" s="20" t="str">
        <f t="shared" si="3"/>
        <v>-</v>
      </c>
      <c r="O6" s="20">
        <f t="shared" si="3"/>
        <v>27.1</v>
      </c>
      <c r="P6" s="20">
        <f t="shared" si="3"/>
        <v>0.02</v>
      </c>
      <c r="Q6" s="20">
        <f t="shared" si="3"/>
        <v>100</v>
      </c>
      <c r="R6" s="20">
        <f t="shared" si="3"/>
        <v>3534</v>
      </c>
      <c r="S6" s="20">
        <f t="shared" si="3"/>
        <v>365572</v>
      </c>
      <c r="T6" s="20">
        <f t="shared" si="3"/>
        <v>834.81</v>
      </c>
      <c r="U6" s="20">
        <f t="shared" si="3"/>
        <v>437.91</v>
      </c>
      <c r="V6" s="20">
        <f t="shared" si="3"/>
        <v>55</v>
      </c>
      <c r="W6" s="20">
        <f t="shared" si="3"/>
        <v>0.01</v>
      </c>
      <c r="X6" s="20">
        <f t="shared" si="3"/>
        <v>5500</v>
      </c>
      <c r="Y6" s="21">
        <f>IF(Y7="",NA(),Y7)</f>
        <v>72.260000000000005</v>
      </c>
      <c r="Z6" s="21">
        <f t="shared" ref="Z6:AH6" si="4">IF(Z7="",NA(),Z7)</f>
        <v>86.62</v>
      </c>
      <c r="AA6" s="21">
        <f t="shared" si="4"/>
        <v>74.12</v>
      </c>
      <c r="AB6" s="21">
        <f t="shared" si="4"/>
        <v>85.25</v>
      </c>
      <c r="AC6" s="21">
        <f t="shared" si="4"/>
        <v>87.15</v>
      </c>
      <c r="AD6" s="21">
        <f t="shared" si="4"/>
        <v>99.2</v>
      </c>
      <c r="AE6" s="21">
        <f t="shared" si="4"/>
        <v>100.42</v>
      </c>
      <c r="AF6" s="21">
        <f t="shared" si="4"/>
        <v>98.03</v>
      </c>
      <c r="AG6" s="21">
        <f t="shared" si="4"/>
        <v>105.46</v>
      </c>
      <c r="AH6" s="21">
        <f t="shared" si="4"/>
        <v>109.38</v>
      </c>
      <c r="AI6" s="20" t="str">
        <f>IF(AI7="","",IF(AI7="-","【-】","【"&amp;SUBSTITUTE(TEXT(AI7,"#,##0.00"),"-","△")&amp;"】"))</f>
        <v>【109.13】</v>
      </c>
      <c r="AJ6" s="21">
        <f>IF(AJ7="",NA(),AJ7)</f>
        <v>1978.62</v>
      </c>
      <c r="AK6" s="21">
        <f t="shared" ref="AK6:AS6" si="5">IF(AK7="",NA(),AK7)</f>
        <v>1944.94</v>
      </c>
      <c r="AL6" s="21">
        <f t="shared" si="5"/>
        <v>2147.35</v>
      </c>
      <c r="AM6" s="21">
        <f t="shared" si="5"/>
        <v>2334.62</v>
      </c>
      <c r="AN6" s="21">
        <f t="shared" si="5"/>
        <v>2418.5100000000002</v>
      </c>
      <c r="AO6" s="21">
        <f t="shared" si="5"/>
        <v>1500.46</v>
      </c>
      <c r="AP6" s="21">
        <f t="shared" si="5"/>
        <v>762.05</v>
      </c>
      <c r="AQ6" s="21">
        <f t="shared" si="5"/>
        <v>755.68</v>
      </c>
      <c r="AR6" s="21">
        <f t="shared" si="5"/>
        <v>806.39</v>
      </c>
      <c r="AS6" s="21">
        <f t="shared" si="5"/>
        <v>641.13</v>
      </c>
      <c r="AT6" s="20" t="str">
        <f>IF(AT7="","",IF(AT7="-","【-】","【"&amp;SUBSTITUTE(TEXT(AT7,"#,##0.00"),"-","△")&amp;"】"))</f>
        <v>【631.67】</v>
      </c>
      <c r="AU6" s="21">
        <f>IF(AU7="",NA(),AU7)</f>
        <v>-164.92</v>
      </c>
      <c r="AV6" s="21">
        <f t="shared" ref="AV6:BD6" si="6">IF(AV7="",NA(),AV7)</f>
        <v>-231.1</v>
      </c>
      <c r="AW6" s="21">
        <f t="shared" si="6"/>
        <v>-244.88</v>
      </c>
      <c r="AX6" s="21">
        <f t="shared" si="6"/>
        <v>-275.82</v>
      </c>
      <c r="AY6" s="21">
        <f t="shared" si="6"/>
        <v>-300.02</v>
      </c>
      <c r="AZ6" s="21">
        <f t="shared" si="6"/>
        <v>81.260000000000005</v>
      </c>
      <c r="BA6" s="21">
        <f t="shared" si="6"/>
        <v>92.61</v>
      </c>
      <c r="BB6" s="21">
        <f t="shared" si="6"/>
        <v>91.41</v>
      </c>
      <c r="BC6" s="21">
        <f t="shared" si="6"/>
        <v>96.26</v>
      </c>
      <c r="BD6" s="21">
        <f t="shared" si="6"/>
        <v>90.92</v>
      </c>
      <c r="BE6" s="20" t="str">
        <f>IF(BE7="","",IF(BE7="-","【-】","【"&amp;SUBSTITUTE(TEXT(BE7,"#,##0.00"),"-","△")&amp;"】"))</f>
        <v>【91.66】</v>
      </c>
      <c r="BF6" s="21">
        <f>IF(BF7="",NA(),BF7)</f>
        <v>4707.8999999999996</v>
      </c>
      <c r="BG6" s="21">
        <f t="shared" ref="BG6:BO6" si="7">IF(BG7="",NA(),BG7)</f>
        <v>4008.54</v>
      </c>
      <c r="BH6" s="21">
        <f t="shared" si="7"/>
        <v>3530.79</v>
      </c>
      <c r="BI6" s="21">
        <f t="shared" si="7"/>
        <v>3299.72</v>
      </c>
      <c r="BJ6" s="21">
        <f t="shared" si="7"/>
        <v>2853.13</v>
      </c>
      <c r="BK6" s="21">
        <f t="shared" si="7"/>
        <v>1748.51</v>
      </c>
      <c r="BL6" s="21">
        <f t="shared" si="7"/>
        <v>1640.16</v>
      </c>
      <c r="BM6" s="21">
        <f t="shared" si="7"/>
        <v>1521.05</v>
      </c>
      <c r="BN6" s="21">
        <f t="shared" si="7"/>
        <v>1490.65</v>
      </c>
      <c r="BO6" s="21">
        <f t="shared" si="7"/>
        <v>1312.67</v>
      </c>
      <c r="BP6" s="20" t="str">
        <f>IF(BP7="","",IF(BP7="-","【-】","【"&amp;SUBSTITUTE(TEXT(BP7,"#,##0.00"),"-","△")&amp;"】"))</f>
        <v>【1,321.62】</v>
      </c>
      <c r="BQ6" s="21">
        <f>IF(BQ7="",NA(),BQ7)</f>
        <v>21.35</v>
      </c>
      <c r="BR6" s="21">
        <f t="shared" ref="BR6:BZ6" si="8">IF(BR7="",NA(),BR7)</f>
        <v>33.26</v>
      </c>
      <c r="BS6" s="21">
        <f t="shared" si="8"/>
        <v>24.24</v>
      </c>
      <c r="BT6" s="21">
        <f t="shared" si="8"/>
        <v>31.34</v>
      </c>
      <c r="BU6" s="21">
        <f t="shared" si="8"/>
        <v>33.619999999999997</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820.92</v>
      </c>
      <c r="CC6" s="21">
        <f t="shared" ref="CC6:CK6" si="9">IF(CC7="",NA(),CC7)</f>
        <v>528.89</v>
      </c>
      <c r="CD6" s="21">
        <f t="shared" si="9"/>
        <v>722.53</v>
      </c>
      <c r="CE6" s="21">
        <f t="shared" si="9"/>
        <v>558.29999999999995</v>
      </c>
      <c r="CF6" s="21">
        <f t="shared" si="9"/>
        <v>521</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0">
        <f>IF(CM7="",NA(),CM7)</f>
        <v>0</v>
      </c>
      <c r="CN6" s="20">
        <f t="shared" ref="CN6:CV6" si="10">IF(CN7="",NA(),CN7)</f>
        <v>0</v>
      </c>
      <c r="CO6" s="20">
        <f t="shared" si="10"/>
        <v>0</v>
      </c>
      <c r="CP6" s="20">
        <f t="shared" si="10"/>
        <v>0</v>
      </c>
      <c r="CQ6" s="20">
        <f t="shared" si="10"/>
        <v>0</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91.67</v>
      </c>
      <c r="CY6" s="21">
        <f t="shared" ref="CY6:DG6" si="11">IF(CY7="",NA(),CY7)</f>
        <v>91.84</v>
      </c>
      <c r="CZ6" s="21">
        <f t="shared" si="11"/>
        <v>91.58</v>
      </c>
      <c r="DA6" s="21">
        <f t="shared" si="11"/>
        <v>94.32</v>
      </c>
      <c r="DB6" s="21">
        <f t="shared" si="11"/>
        <v>90.91</v>
      </c>
      <c r="DC6" s="21">
        <f t="shared" si="11"/>
        <v>90.33</v>
      </c>
      <c r="DD6" s="21">
        <f t="shared" si="11"/>
        <v>90.04</v>
      </c>
      <c r="DE6" s="21">
        <f t="shared" si="11"/>
        <v>90.58</v>
      </c>
      <c r="DF6" s="21">
        <f t="shared" si="11"/>
        <v>90.11</v>
      </c>
      <c r="DG6" s="21">
        <f t="shared" si="11"/>
        <v>89.95</v>
      </c>
      <c r="DH6" s="20" t="str">
        <f>IF(DH7="","",IF(DH7="-","【-】","【"&amp;SUBSTITUTE(TEXT(DH7,"#,##0.00"),"-","△")&amp;"】"))</f>
        <v>【89.81】</v>
      </c>
      <c r="DI6" s="21">
        <f>IF(DI7="",NA(),DI7)</f>
        <v>34.67</v>
      </c>
      <c r="DJ6" s="21">
        <f t="shared" ref="DJ6:DR6" si="12">IF(DJ7="",NA(),DJ7)</f>
        <v>37.25</v>
      </c>
      <c r="DK6" s="21">
        <f t="shared" si="12"/>
        <v>39.840000000000003</v>
      </c>
      <c r="DL6" s="21">
        <f t="shared" si="12"/>
        <v>42.42</v>
      </c>
      <c r="DM6" s="21">
        <f t="shared" si="12"/>
        <v>44.89</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202011</v>
      </c>
      <c r="D7" s="23">
        <v>46</v>
      </c>
      <c r="E7" s="23">
        <v>17</v>
      </c>
      <c r="F7" s="23">
        <v>9</v>
      </c>
      <c r="G7" s="23">
        <v>0</v>
      </c>
      <c r="H7" s="23" t="s">
        <v>96</v>
      </c>
      <c r="I7" s="23" t="s">
        <v>97</v>
      </c>
      <c r="J7" s="23" t="s">
        <v>98</v>
      </c>
      <c r="K7" s="23" t="s">
        <v>99</v>
      </c>
      <c r="L7" s="23" t="s">
        <v>100</v>
      </c>
      <c r="M7" s="23" t="s">
        <v>101</v>
      </c>
      <c r="N7" s="24" t="s">
        <v>102</v>
      </c>
      <c r="O7" s="24">
        <v>27.1</v>
      </c>
      <c r="P7" s="24">
        <v>0.02</v>
      </c>
      <c r="Q7" s="24">
        <v>100</v>
      </c>
      <c r="R7" s="24">
        <v>3534</v>
      </c>
      <c r="S7" s="24">
        <v>365572</v>
      </c>
      <c r="T7" s="24">
        <v>834.81</v>
      </c>
      <c r="U7" s="24">
        <v>437.91</v>
      </c>
      <c r="V7" s="24">
        <v>55</v>
      </c>
      <c r="W7" s="24">
        <v>0.01</v>
      </c>
      <c r="X7" s="24">
        <v>5500</v>
      </c>
      <c r="Y7" s="24">
        <v>72.260000000000005</v>
      </c>
      <c r="Z7" s="24">
        <v>86.62</v>
      </c>
      <c r="AA7" s="24">
        <v>74.12</v>
      </c>
      <c r="AB7" s="24">
        <v>85.25</v>
      </c>
      <c r="AC7" s="24">
        <v>87.15</v>
      </c>
      <c r="AD7" s="24">
        <v>99.2</v>
      </c>
      <c r="AE7" s="24">
        <v>100.42</v>
      </c>
      <c r="AF7" s="24">
        <v>98.03</v>
      </c>
      <c r="AG7" s="24">
        <v>105.46</v>
      </c>
      <c r="AH7" s="24">
        <v>109.38</v>
      </c>
      <c r="AI7" s="24">
        <v>109.13</v>
      </c>
      <c r="AJ7" s="24">
        <v>1978.62</v>
      </c>
      <c r="AK7" s="24">
        <v>1944.94</v>
      </c>
      <c r="AL7" s="24">
        <v>2147.35</v>
      </c>
      <c r="AM7" s="24">
        <v>2334.62</v>
      </c>
      <c r="AN7" s="24">
        <v>2418.5100000000002</v>
      </c>
      <c r="AO7" s="24">
        <v>1500.46</v>
      </c>
      <c r="AP7" s="24">
        <v>762.05</v>
      </c>
      <c r="AQ7" s="24">
        <v>755.68</v>
      </c>
      <c r="AR7" s="24">
        <v>806.39</v>
      </c>
      <c r="AS7" s="24">
        <v>641.13</v>
      </c>
      <c r="AT7" s="24">
        <v>631.66999999999996</v>
      </c>
      <c r="AU7" s="24">
        <v>-164.92</v>
      </c>
      <c r="AV7" s="24">
        <v>-231.1</v>
      </c>
      <c r="AW7" s="24">
        <v>-244.88</v>
      </c>
      <c r="AX7" s="24">
        <v>-275.82</v>
      </c>
      <c r="AY7" s="24">
        <v>-300.02</v>
      </c>
      <c r="AZ7" s="24">
        <v>81.260000000000005</v>
      </c>
      <c r="BA7" s="24">
        <v>92.61</v>
      </c>
      <c r="BB7" s="24">
        <v>91.41</v>
      </c>
      <c r="BC7" s="24">
        <v>96.26</v>
      </c>
      <c r="BD7" s="24">
        <v>90.92</v>
      </c>
      <c r="BE7" s="24">
        <v>91.66</v>
      </c>
      <c r="BF7" s="24">
        <v>4707.8999999999996</v>
      </c>
      <c r="BG7" s="24">
        <v>4008.54</v>
      </c>
      <c r="BH7" s="24">
        <v>3530.79</v>
      </c>
      <c r="BI7" s="24">
        <v>3299.72</v>
      </c>
      <c r="BJ7" s="24">
        <v>2853.13</v>
      </c>
      <c r="BK7" s="24">
        <v>1748.51</v>
      </c>
      <c r="BL7" s="24">
        <v>1640.16</v>
      </c>
      <c r="BM7" s="24">
        <v>1521.05</v>
      </c>
      <c r="BN7" s="24">
        <v>1490.65</v>
      </c>
      <c r="BO7" s="24">
        <v>1312.67</v>
      </c>
      <c r="BP7" s="24">
        <v>1321.62</v>
      </c>
      <c r="BQ7" s="24">
        <v>21.35</v>
      </c>
      <c r="BR7" s="24">
        <v>33.26</v>
      </c>
      <c r="BS7" s="24">
        <v>24.24</v>
      </c>
      <c r="BT7" s="24">
        <v>31.34</v>
      </c>
      <c r="BU7" s="24">
        <v>33.619999999999997</v>
      </c>
      <c r="BV7" s="24">
        <v>34.99</v>
      </c>
      <c r="BW7" s="24">
        <v>38.270000000000003</v>
      </c>
      <c r="BX7" s="24">
        <v>37.520000000000003</v>
      </c>
      <c r="BY7" s="24">
        <v>34.96</v>
      </c>
      <c r="BZ7" s="24">
        <v>34.44</v>
      </c>
      <c r="CA7" s="24">
        <v>34.61</v>
      </c>
      <c r="CB7" s="24">
        <v>820.92</v>
      </c>
      <c r="CC7" s="24">
        <v>528.89</v>
      </c>
      <c r="CD7" s="24">
        <v>722.53</v>
      </c>
      <c r="CE7" s="24">
        <v>558.29999999999995</v>
      </c>
      <c r="CF7" s="24">
        <v>521</v>
      </c>
      <c r="CG7" s="24">
        <v>520.91999999999996</v>
      </c>
      <c r="CH7" s="24">
        <v>486.77</v>
      </c>
      <c r="CI7" s="24">
        <v>502.1</v>
      </c>
      <c r="CJ7" s="24">
        <v>539.07000000000005</v>
      </c>
      <c r="CK7" s="24">
        <v>541.80999999999995</v>
      </c>
      <c r="CL7" s="24">
        <v>538.24</v>
      </c>
      <c r="CM7" s="24">
        <v>0</v>
      </c>
      <c r="CN7" s="24">
        <v>0</v>
      </c>
      <c r="CO7" s="24">
        <v>0</v>
      </c>
      <c r="CP7" s="24">
        <v>0</v>
      </c>
      <c r="CQ7" s="24">
        <v>0</v>
      </c>
      <c r="CR7" s="24">
        <v>34.68</v>
      </c>
      <c r="CS7" s="24">
        <v>34.700000000000003</v>
      </c>
      <c r="CT7" s="24">
        <v>46.83</v>
      </c>
      <c r="CU7" s="24">
        <v>33.74</v>
      </c>
      <c r="CV7" s="24">
        <v>32.979999999999997</v>
      </c>
      <c r="CW7" s="24">
        <v>33.03</v>
      </c>
      <c r="CX7" s="24">
        <v>91.67</v>
      </c>
      <c r="CY7" s="24">
        <v>91.84</v>
      </c>
      <c r="CZ7" s="24">
        <v>91.58</v>
      </c>
      <c r="DA7" s="24">
        <v>94.32</v>
      </c>
      <c r="DB7" s="24">
        <v>90.91</v>
      </c>
      <c r="DC7" s="24">
        <v>90.33</v>
      </c>
      <c r="DD7" s="24">
        <v>90.04</v>
      </c>
      <c r="DE7" s="24">
        <v>90.58</v>
      </c>
      <c r="DF7" s="24">
        <v>90.11</v>
      </c>
      <c r="DG7" s="24">
        <v>89.95</v>
      </c>
      <c r="DH7" s="24">
        <v>89.81</v>
      </c>
      <c r="DI7" s="24">
        <v>34.67</v>
      </c>
      <c r="DJ7" s="24">
        <v>37.25</v>
      </c>
      <c r="DK7" s="24">
        <v>39.840000000000003</v>
      </c>
      <c r="DL7" s="24">
        <v>42.42</v>
      </c>
      <c r="DM7" s="24">
        <v>44.89</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00051673</cp:lastModifiedBy>
  <dcterms:created xsi:type="dcterms:W3CDTF">2025-01-24T07:22:57Z</dcterms:created>
  <dcterms:modified xsi:type="dcterms:W3CDTF">2025-01-28T10:20:00Z</dcterms:modified>
  <cp:category/>
</cp:coreProperties>
</file>