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5（R6作業）\05_修正\"/>
    </mc:Choice>
  </mc:AlternateContent>
  <workbookProtection workbookAlgorithmName="SHA-512" workbookHashValue="625NI9vfg/OgAdC8YMZ7xLLsW13YGsTCIrrqfHg1GjNQcX2x6Q1g0gB3F/Y+mJsRV3vnRKe7Au+IXuZo6jxa1g==" workbookSaltValue="aE8P122VG8MmpZATQZUWe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AT10" i="4"/>
  <c r="AL10" i="4"/>
  <c r="P10" i="4"/>
  <c r="I10" i="4"/>
  <c r="AT8"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<sst xmlns="http://schemas.openxmlformats.org/spreadsheetml/2006/main" count="231" uniqueCount="115">
  <si>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</si>
  <si>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</si>
  <si>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</si>
  <si>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</si>
  <si>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</si>
  <si>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</si>
  <si>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</si>
  <si>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</si>
  <si>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</si>
  <si>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</si>
  <si>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</si>
  <si>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</si>
  <si>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</si>
  <si>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</si>
  <si>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</si>
  <si>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</si>
  <si>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</si>
  <si>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</si>
  <si>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</si>
  <si>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</si>
  <si>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</si>
  <si>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</si>
  <si>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</si>
  <si>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</si>
  <si>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</si>
  <si>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</si>
  <si>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</si>
  <si>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</si>
  <si>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</si>
  <si>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</si>
  <si>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</si>
  <si>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</si>
  <si>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</si>
  <si>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</si>
  <si>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</si>
  <si>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</si>
  <si>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</si>
  <si>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</si>
  <si>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</si>
  <si>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</si>
  <si>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</si>
  <si>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</si>
  <si>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</si>
  <si>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</si>
  <si>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</si>
  <si>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</si>
  <si>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</si>
  <si>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</si>
  <si>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</si>
  <si>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</si>
  <si>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</si>
  <si>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</si>
  <si>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</si>
  <si>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</si>
  <si>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</si>
  <si>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</si>
  <si>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</si>
  <si>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</si>
  <si>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</si>
  <si>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</si>
  <si>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</si>
  <si>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</si>
  <si>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</si>
  <si>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</si>
  <si>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</si>
  <si>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</si>
  <si>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</si>
  <si>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</si>
  <si>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</si>
  <si>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</si>
  <si>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</si>
  <si>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</si>
  <si>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</si>
  <si>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</si>
  <si>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</si>
  <si>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</si>
  <si>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</si>
  <si>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</si>
  <si>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</si>
  <si>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</si>
  <si>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</si>
  <si>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</si>
  <si>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</si>
  <si>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</si>
  <si>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</si>
  <si>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</si>
  <si>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</si>
  <si>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</si>
  <si>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</si>
  <si>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</si>
  <si>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</si>
  <si>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</si>
  <si>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</si>
  <si>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</si>
  <si>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</si>
  <si>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</si>
  <si>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</si>
  <si>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</si>
  <si>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</si>
  <si>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</si>
  <si>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</si>
  <si>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</si>
  <si>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</si>
  <si>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</si>
  <si>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</si>
  <si>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</si>
  <si>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</si>
  <si>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</si>
  <si>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</si>
  <si>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</si>
  <si>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</si>
  <si>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</si>
  <si>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特定環境保全公共下水道事業は、終末処理場の建設に始まり、上流に向けて管路を整備していくため、長い期間と多額の費用を要する事業です。
　整備は完了している状況ですが、これまでに整備の財源として多額の企業債を発行したため、現在も多額の負債を抱えています。また、施設更新のための資金は減少傾向にあります。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</si>
  <si>
    <t>①経常収支比率が低下した原因は、令和５年度も下水道使用料収入が減少し、費用が増加したためです。
　今後も下水道の処理区域内人口は減少が見込まれており、収入の減少・指標の悪化は避けられないものと想定されます。
③流動比率は、年々悪化しており、令和元年度以降は100%を下回り、令和５年度は現金預金の減少により悪化しました。支出の主なものは企業債の償還であり、支払い時期が決まっていることから、経営上、支障は少ないものです。
④企業債残高対事業規模比率平均並みですが、今後は企業債残高の償還に伴い改善されます。
⑤経費回収率の減少は、下水道使用料の減少と流域下水道維持管理負担金や汚水処理費の増加によりますが、100％を超える高い率を維持しています。
⑥汚水処理原価の増加は、処理場の修繕費の増加や流域下水道維持管理負担金の増加によるものです。
⑦施設利用率は、令和元年度まで施設利用率に流域下水道分が含まれていたため、令和２年度より算出方法を見直しました。処理水量の減少伴い微減しています。
⑧水洗化率が上昇している理由は、区域内人口の減少によるものです。</t>
    <rPh sb="8" eb="10">
      <t>テイカ</t>
    </rPh>
    <rPh sb="12" eb="14">
      <t>ゲンイン</t>
    </rPh>
    <rPh sb="261" eb="263">
      <t>ゲンショウ</t>
    </rPh>
    <rPh sb="265" eb="268">
      <t>ゲスイドウ</t>
    </rPh>
    <rPh sb="268" eb="271">
      <t>シヨウリョウ</t>
    </rPh>
    <rPh sb="272" eb="274">
      <t>ゲンショウ</t>
    </rPh>
    <rPh sb="288" eb="290">
      <t>オスイ</t>
    </rPh>
    <rPh sb="290" eb="292">
      <t>ショリ</t>
    </rPh>
    <rPh sb="292" eb="293">
      <t>ヒ</t>
    </rPh>
    <rPh sb="294" eb="296">
      <t>ゾウカ</t>
    </rPh>
    <rPh sb="308" eb="309">
      <t>コ</t>
    </rPh>
    <rPh sb="311" eb="312">
      <t>タカ</t>
    </rPh>
    <rPh sb="313" eb="314">
      <t>リツ</t>
    </rPh>
    <rPh sb="315" eb="317">
      <t>イジ</t>
    </rPh>
    <rPh sb="332" eb="334">
      <t>ゾウカ</t>
    </rPh>
    <rPh sb="336" eb="339">
      <t>ショリジョウ</t>
    </rPh>
    <rPh sb="340" eb="343">
      <t>シュウゼンヒ</t>
    </rPh>
    <rPh sb="344" eb="346">
      <t>ゾウカ</t>
    </rPh>
    <rPh sb="347" eb="359">
      <t>リュウイキゲスイドウイジカンリフタンキン</t>
    </rPh>
    <rPh sb="360" eb="362">
      <t>ゾウカ</t>
    </rPh>
    <rPh sb="372" eb="374">
      <t>シセツ</t>
    </rPh>
    <rPh sb="374" eb="376">
      <t>リヨウ</t>
    </rPh>
    <rPh sb="376" eb="377">
      <t>リツ</t>
    </rPh>
    <rPh sb="446" eb="449">
      <t>スイセンカ</t>
    </rPh>
    <rPh sb="449" eb="450">
      <t>リツ</t>
    </rPh>
    <rPh sb="451" eb="453">
      <t>ジョウショウ</t>
    </rPh>
    <rPh sb="457" eb="459">
      <t>リユウ</t>
    </rPh>
    <rPh sb="461" eb="463">
      <t>クイキ</t>
    </rPh>
    <rPh sb="463" eb="464">
      <t>ナイ</t>
    </rPh>
    <rPh sb="464" eb="466">
      <t>ジンコウ</t>
    </rPh>
    <rPh sb="467" eb="469">
      <t>ゲンショウ</t>
    </rPh>
    <phoneticPr fontId="4"/>
  </si>
  <si>
    <t>　下水道管路整備は平成29年度に概ね完了しており、今後は、終末処理場の耐震化、長寿命化を計画的に進めていきます。
①有形固定資産減価償却率について、本市では概ね整備が完了しています。このため、本市の単年度の老朽化の伸び率が平均より高くなっているものと考えられます。
②管渠老朽化率について、法定耐用年数を経過した管渠はありません。令和27年以降に更新時期を迎えます。
③管渠改善率について、管渠が新しいため、改善率は０％です。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</si>
</sst>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B-4702-A2C7-2659D15DA3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045B-4702-A2C7-2659D15DA3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76.819999999999993</c:v>
                </c:pt>
                <c:pt idx="1">
                  <c:v>23.86</c:v>
                </c:pt>
                <c:pt idx="2">
                  <c:v>23.06</c:v>
                </c:pt>
                <c:pt idx="3">
                  <c:v>23.71</c:v>
                </c:pt>
                <c:pt idx="4">
                  <c:v>22.67</c:v>
                </c:pt>
              </c:numCache>
            </c:numRef>
          </c:val>
          <c:extLst>
            <c:ext xmlns:c16="http://schemas.microsoft.com/office/drawing/2014/chart" uri="{C3380CC4-5D6E-409C-BE32-E72D297353CC}">
              <c16:uniqueId val="{00000000-299E-4BBB-9E32-982F218F59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99E-4BBB-9E32-982F218F59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90.59</c:v>
                </c:pt>
                <c:pt idx="1">
                  <c:v>91.09</c:v>
                </c:pt>
                <c:pt idx="2">
                  <c:v>91.54</c:v>
                </c:pt>
                <c:pt idx="3">
                  <c:v>93.44</c:v>
                </c:pt>
                <c:pt idx="4">
                  <c:v>93.69</c:v>
                </c:pt>
              </c:numCache>
            </c:numRef>
          </c:val>
          <c:extLst>
            <c:ext xmlns:c16="http://schemas.microsoft.com/office/drawing/2014/chart" uri="{C3380CC4-5D6E-409C-BE32-E72D297353CC}">
              <c16:uniqueId val="{00000000-C459-4C6B-8335-7BEE446886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C459-4C6B-8335-7BEE446886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118.03</c:v>
                </c:pt>
                <c:pt idx="1">
                  <c:v>121.5</c:v>
                </c:pt>
                <c:pt idx="2">
                  <c:v>126.59</c:v>
                </c:pt>
                <c:pt idx="3">
                  <c:v>125.76</c:v>
                </c:pt>
                <c:pt idx="4">
                  <c:v>120.37</c:v>
                </c:pt>
              </c:numCache>
            </c:numRef>
          </c:val>
          <c:extLst>
            <c:ext xmlns:c16="http://schemas.microsoft.com/office/drawing/2014/chart" uri="{C3380CC4-5D6E-409C-BE32-E72D297353CC}">
              <c16:uniqueId val="{00000000-50AD-4DC1-90C0-6986882B7F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50AD-4DC1-90C0-6986882B7F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30.61</c:v>
                </c:pt>
                <c:pt idx="1">
                  <c:v>32.65</c:v>
                </c:pt>
                <c:pt idx="2">
                  <c:v>34.29</c:v>
                </c:pt>
                <c:pt idx="3">
                  <c:v>35.44</c:v>
                </c:pt>
                <c:pt idx="4">
                  <c:v>37.31</c:v>
                </c:pt>
              </c:numCache>
            </c:numRef>
          </c:val>
          <c:extLst>
            <c:ext xmlns:c16="http://schemas.microsoft.com/office/drawing/2014/chart" uri="{C3380CC4-5D6E-409C-BE32-E72D297353CC}">
              <c16:uniqueId val="{00000000-DF50-41BF-BA9F-9C95453E55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F50-41BF-BA9F-9C95453E55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4F-48AD-B863-6A996392A7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F44F-48AD-B863-6A996392A7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85-44DC-879F-26BAF3AE81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085-44DC-879F-26BAF3AE81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98.7</c:v>
                </c:pt>
                <c:pt idx="1">
                  <c:v>83.28</c:v>
                </c:pt>
                <c:pt idx="2">
                  <c:v>70.28</c:v>
                </c:pt>
                <c:pt idx="3">
                  <c:v>68.790000000000006</c:v>
                </c:pt>
                <c:pt idx="4">
                  <c:v>37.26</c:v>
                </c:pt>
              </c:numCache>
            </c:numRef>
          </c:val>
          <c:extLst>
            <c:ext xmlns:c16="http://schemas.microsoft.com/office/drawing/2014/chart" uri="{C3380CC4-5D6E-409C-BE32-E72D297353CC}">
              <c16:uniqueId val="{00000000-F80A-4893-A04B-9A461000CE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F80A-4893-A04B-9A461000CE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1659.98</c:v>
                </c:pt>
                <c:pt idx="1">
                  <c:v>1483.09</c:v>
                </c:pt>
                <c:pt idx="2">
                  <c:v>1359.03</c:v>
                </c:pt>
                <c:pt idx="3">
                  <c:v>1317.69</c:v>
                </c:pt>
                <c:pt idx="4">
                  <c:v>1268.22</c:v>
                </c:pt>
              </c:numCache>
            </c:numRef>
          </c:val>
          <c:extLst>
            <c:ext xmlns:c16="http://schemas.microsoft.com/office/drawing/2014/chart" uri="{C3380CC4-5D6E-409C-BE32-E72D297353CC}">
              <c16:uniqueId val="{00000000-5AA7-4973-B968-C90B07152E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AA7-4973-B968-C90B07152E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151.41999999999999</c:v>
                </c:pt>
                <c:pt idx="1">
                  <c:v>150.54</c:v>
                </c:pt>
                <c:pt idx="2">
                  <c:v>193.61</c:v>
                </c:pt>
                <c:pt idx="3">
                  <c:v>195.02</c:v>
                </c:pt>
                <c:pt idx="4">
                  <c:v>173.11</c:v>
                </c:pt>
              </c:numCache>
            </c:numRef>
          </c:val>
          <c:extLst>
            <c:ext xmlns:c16="http://schemas.microsoft.com/office/drawing/2014/chart" uri="{C3380CC4-5D6E-409C-BE32-E72D297353CC}">
              <c16:uniqueId val="{00000000-E8C4-41A7-AD2A-9ED8D6D8A9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8C4-41A7-AD2A-9ED8D6D8A9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147.31</c:v>
                </c:pt>
                <c:pt idx="1">
                  <c:v>148.69999999999999</c:v>
                </c:pt>
                <c:pt idx="2">
                  <c:v>116.47</c:v>
                </c:pt>
                <c:pt idx="3">
                  <c:v>115.04</c:v>
                </c:pt>
                <c:pt idx="4">
                  <c:v>128.57</c:v>
                </c:pt>
              </c:numCache>
            </c:numRef>
          </c:val>
          <c:extLst>
            <c:ext xmlns:c16="http://schemas.microsoft.com/office/drawing/2014/chart" uri="{C3380CC4-5D6E-409C-BE32-E72D297353CC}">
              <c16:uniqueId val="{00000000-43B4-4332-92F5-71F6C881CE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3B4-4332-92F5-71F6C881CE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3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長野市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365572</v>
      </c>
      <c r="AM8" s="41"/>
      <c r="AN8" s="41"/>
      <c r="AO8" s="41"/>
      <c r="AP8" s="41"/>
      <c r="AQ8" s="41"/>
      <c r="AR8" s="41"/>
      <c r="AS8" s="41"/>
      <c r="AT8" s="34">
        <f>データ!T6</f>
        <v>834.81</v>
      </c>
      <c r="AU8" s="34"/>
      <c r="AV8" s="34"/>
      <c r="AW8" s="34"/>
      <c r="AX8" s="34"/>
      <c r="AY8" s="34"/>
      <c r="AZ8" s="34"/>
      <c r="BA8" s="34"/>
      <c r="BB8" s="34">
        <f>データ!U6</f>
        <v>437.91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66.69</v>
      </c>
      <c r="J10" s="34"/>
      <c r="K10" s="34"/>
      <c r="L10" s="34"/>
      <c r="M10" s="34"/>
      <c r="N10" s="34"/>
      <c r="O10" s="34"/>
      <c r="P10" s="34">
        <f>データ!P6</f>
        <v>3.5</v>
      </c>
      <c r="Q10" s="34"/>
      <c r="R10" s="34"/>
      <c r="S10" s="34"/>
      <c r="T10" s="34"/>
      <c r="U10" s="34"/>
      <c r="V10" s="34"/>
      <c r="W10" s="34">
        <f>データ!Q6</f>
        <v>96.66</v>
      </c>
      <c r="X10" s="34"/>
      <c r="Y10" s="34"/>
      <c r="Z10" s="34"/>
      <c r="AA10" s="34"/>
      <c r="AB10" s="34"/>
      <c r="AC10" s="34"/>
      <c r="AD10" s="41">
        <f>データ!R6</f>
        <v>3534</v>
      </c>
      <c r="AE10" s="41"/>
      <c r="AF10" s="41"/>
      <c r="AG10" s="41"/>
      <c r="AH10" s="41"/>
      <c r="AI10" s="41"/>
      <c r="AJ10" s="41"/>
      <c r="AK10" s="2"/>
      <c r="AL10" s="41">
        <f>データ!V6</f>
        <v>12701</v>
      </c>
      <c r="AM10" s="41"/>
      <c r="AN10" s="41"/>
      <c r="AO10" s="41"/>
      <c r="AP10" s="41"/>
      <c r="AQ10" s="41"/>
      <c r="AR10" s="41"/>
      <c r="AS10" s="41"/>
      <c r="AT10" s="34">
        <f>データ!W6</f>
        <v>10.06</v>
      </c>
      <c r="AU10" s="34"/>
      <c r="AV10" s="34"/>
      <c r="AW10" s="34"/>
      <c r="AX10" s="34"/>
      <c r="AY10" s="34"/>
      <c r="AZ10" s="34"/>
      <c r="BA10" s="34"/>
      <c r="BB10" s="34">
        <f>データ!X6</f>
        <v>1262.52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DrqRVLU1kBEc83THfsmVHAme4mggoV+8dY1iYB37PL2tDP0KO/kOkzinIJx+wgS+xoV1NPmN9Oh2KXTRRU8bA==" saltValue="Ujf6I7iIDZcQztrDbcwl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17</v>
      </c>
      <c r="F6" s="19">
        <f t="shared" si="3"/>
        <v>4</v>
      </c>
      <c r="G6" s="19">
        <f t="shared" si="3"/>
        <v>0</v>
      </c>
      <c r="H6" s="19" t="str">
        <f t="shared" si="3"/>
        <v>長野県　長野市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66.69</v>
      </c>
      <c r="P6" s="20">
        <f t="shared" si="3"/>
        <v>3.5</v>
      </c>
      <c r="Q6" s="20">
        <f t="shared" si="3"/>
        <v>96.66</v>
      </c>
      <c r="R6" s="20">
        <f t="shared" si="3"/>
        <v>3534</v>
      </c>
      <c r="S6" s="20">
        <f t="shared" si="3"/>
        <v>365572</v>
      </c>
      <c r="T6" s="20">
        <f t="shared" si="3"/>
        <v>834.81</v>
      </c>
      <c r="U6" s="20">
        <f t="shared" si="3"/>
        <v>437.91</v>
      </c>
      <c r="V6" s="20">
        <f t="shared" si="3"/>
        <v>12701</v>
      </c>
      <c r="W6" s="20">
        <f t="shared" si="3"/>
        <v>10.06</v>
      </c>
      <c r="X6" s="20">
        <f t="shared" si="3"/>
        <v>1262.52</v>
      </c>
      <c r="Y6" s="21">
        <f>IF(Y7="",NA(),Y7)</f>
        <v>118.03</v>
      </c>
      <c r="Z6" s="21">
        <f t="shared" ref="Z6:AH6" si="4">IF(Z7="",NA(),Z7)</f>
        <v>121.5</v>
      </c>
      <c r="AA6" s="21">
        <f t="shared" si="4"/>
        <v>126.59</v>
      </c>
      <c r="AB6" s="21">
        <f t="shared" si="4"/>
        <v>125.76</v>
      </c>
      <c r="AC6" s="21">
        <f t="shared" si="4"/>
        <v>120.37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98.7</v>
      </c>
      <c r="AV6" s="21">
        <f t="shared" ref="AV6:BD6" si="6">IF(AV7="",NA(),AV7)</f>
        <v>83.28</v>
      </c>
      <c r="AW6" s="21">
        <f t="shared" si="6"/>
        <v>70.28</v>
      </c>
      <c r="AX6" s="21">
        <f t="shared" si="6"/>
        <v>68.790000000000006</v>
      </c>
      <c r="AY6" s="21">
        <f t="shared" si="6"/>
        <v>37.26</v>
      </c>
      <c r="AZ6" s="21">
        <f t="shared" si="6"/>
        <v>47.72</v>
      </c>
      <c r="BA6" s="21">
        <f t="shared" si="6"/>
        <v>44.24</v>
      </c>
      <c r="BB6" s="21">
        <f t="shared" si="6"/>
        <v>43.07</v>
      </c>
      <c r="BC6" s="21">
        <f t="shared" si="6"/>
        <v>45.42</v>
      </c>
      <c r="BD6" s="21">
        <f t="shared" si="6"/>
        <v>50.63</v>
      </c>
      <c r="BE6" s="20" t="str">
        <f>IF(BE7="","",IF(BE7="-","【-】","【"&amp;SUBSTITUTE(TEXT(BE7,"#,##0.00"),"-","△")&amp;"】"))</f>
        <v>【48.91】</v>
      </c>
      <c r="BF6" s="21">
        <f>IF(BF7="",NA(),BF7)</f>
        <v>1659.98</v>
      </c>
      <c r="BG6" s="21">
        <f t="shared" ref="BG6:BO6" si="7">IF(BG7="",NA(),BG7)</f>
        <v>1483.09</v>
      </c>
      <c r="BH6" s="21">
        <f t="shared" si="7"/>
        <v>1359.03</v>
      </c>
      <c r="BI6" s="21">
        <f t="shared" si="7"/>
        <v>1317.69</v>
      </c>
      <c r="BJ6" s="21">
        <f t="shared" si="7"/>
        <v>1268.22</v>
      </c>
      <c r="BK6" s="21">
        <f t="shared" si="7"/>
        <v>1206.79</v>
      </c>
      <c r="BL6" s="21">
        <f t="shared" si="7"/>
        <v>1258.43</v>
      </c>
      <c r="BM6" s="21">
        <f t="shared" si="7"/>
        <v>1163.75</v>
      </c>
      <c r="BN6" s="21">
        <f t="shared" si="7"/>
        <v>1195.47</v>
      </c>
      <c r="BO6" s="21">
        <f t="shared" si="7"/>
        <v>1168.69</v>
      </c>
      <c r="BP6" s="20" t="str">
        <f>IF(BP7="","",IF(BP7="-","【-】","【"&amp;SUBSTITUTE(TEXT(BP7,"#,##0.00"),"-","△")&amp;"】"))</f>
        <v>【1,156.82】</v>
      </c>
      <c r="BQ6" s="21">
        <f>IF(BQ7="",NA(),BQ7)</f>
        <v>151.41999999999999</v>
      </c>
      <c r="BR6" s="21">
        <f t="shared" ref="BR6:BZ6" si="8">IF(BR7="",NA(),BR7)</f>
        <v>150.54</v>
      </c>
      <c r="BS6" s="21">
        <f t="shared" si="8"/>
        <v>193.61</v>
      </c>
      <c r="BT6" s="21">
        <f t="shared" si="8"/>
        <v>195.02</v>
      </c>
      <c r="BU6" s="21">
        <f t="shared" si="8"/>
        <v>173.11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147.31</v>
      </c>
      <c r="CC6" s="21">
        <f t="shared" ref="CC6:CK6" si="9">IF(CC7="",NA(),CC7)</f>
        <v>148.69999999999999</v>
      </c>
      <c r="CD6" s="21">
        <f t="shared" si="9"/>
        <v>116.47</v>
      </c>
      <c r="CE6" s="21">
        <f t="shared" si="9"/>
        <v>115.04</v>
      </c>
      <c r="CF6" s="21">
        <f t="shared" si="9"/>
        <v>128.57</v>
      </c>
      <c r="CG6" s="21">
        <f t="shared" si="9"/>
        <v>228.47</v>
      </c>
      <c r="CH6" s="21">
        <f t="shared" si="9"/>
        <v>224.88</v>
      </c>
      <c r="CI6" s="21">
        <f t="shared" si="9"/>
        <v>228.64</v>
      </c>
      <c r="CJ6" s="21">
        <f t="shared" si="9"/>
        <v>239.46</v>
      </c>
      <c r="CK6" s="21">
        <f t="shared" si="9"/>
        <v>233.15</v>
      </c>
      <c r="CL6" s="20" t="str">
        <f>IF(CL7="","",IF(CL7="-","【-】","【"&amp;SUBSTITUTE(TEXT(CL7,"#,##0.00"),"-","△")&amp;"】"))</f>
        <v>【215.73】</v>
      </c>
      <c r="CM6" s="21">
        <f>IF(CM7="",NA(),CM7)</f>
        <v>76.819999999999993</v>
      </c>
      <c r="CN6" s="21">
        <f t="shared" ref="CN6:CV6" si="10">IF(CN7="",NA(),CN7)</f>
        <v>23.86</v>
      </c>
      <c r="CO6" s="21">
        <f t="shared" si="10"/>
        <v>23.06</v>
      </c>
      <c r="CP6" s="21">
        <f t="shared" si="10"/>
        <v>23.71</v>
      </c>
      <c r="CQ6" s="21">
        <f t="shared" si="10"/>
        <v>22.67</v>
      </c>
      <c r="CR6" s="21">
        <f t="shared" si="10"/>
        <v>42.47</v>
      </c>
      <c r="CS6" s="21">
        <f t="shared" si="10"/>
        <v>42.4</v>
      </c>
      <c r="CT6" s="21">
        <f t="shared" si="10"/>
        <v>42.28</v>
      </c>
      <c r="CU6" s="21">
        <f t="shared" si="10"/>
        <v>41.06</v>
      </c>
      <c r="CV6" s="21">
        <f t="shared" si="10"/>
        <v>42.09</v>
      </c>
      <c r="CW6" s="20" t="str">
        <f>IF(CW7="","",IF(CW7="-","【-】","【"&amp;SUBSTITUTE(TEXT(CW7,"#,##0.00"),"-","△")&amp;"】"))</f>
        <v>【43.28】</v>
      </c>
      <c r="CX6" s="21">
        <f>IF(CX7="",NA(),CX7)</f>
        <v>90.59</v>
      </c>
      <c r="CY6" s="21">
        <f t="shared" ref="CY6:DG6" si="11">IF(CY7="",NA(),CY7)</f>
        <v>91.09</v>
      </c>
      <c r="CZ6" s="21">
        <f t="shared" si="11"/>
        <v>91.54</v>
      </c>
      <c r="DA6" s="21">
        <f t="shared" si="11"/>
        <v>93.44</v>
      </c>
      <c r="DB6" s="21">
        <f t="shared" si="11"/>
        <v>93.69</v>
      </c>
      <c r="DC6" s="21">
        <f t="shared" si="11"/>
        <v>83.75</v>
      </c>
      <c r="DD6" s="21">
        <f t="shared" si="11"/>
        <v>84.19</v>
      </c>
      <c r="DE6" s="21">
        <f t="shared" si="11"/>
        <v>84.34</v>
      </c>
      <c r="DF6" s="21">
        <f t="shared" si="11"/>
        <v>84.34</v>
      </c>
      <c r="DG6" s="21">
        <f t="shared" si="11"/>
        <v>84.73</v>
      </c>
      <c r="DH6" s="20" t="str">
        <f>IF(DH7="","",IF(DH7="-","【-】","【"&amp;SUBSTITUTE(TEXT(DH7,"#,##0.00"),"-","△")&amp;"】"))</f>
        <v>【86.21】</v>
      </c>
      <c r="DI6" s="21">
        <f>IF(DI7="",NA(),DI7)</f>
        <v>30.61</v>
      </c>
      <c r="DJ6" s="21">
        <f t="shared" ref="DJ6:DR6" si="12">IF(DJ7="",NA(),DJ7)</f>
        <v>32.65</v>
      </c>
      <c r="DK6" s="21">
        <f t="shared" si="12"/>
        <v>34.29</v>
      </c>
      <c r="DL6" s="21">
        <f t="shared" si="12"/>
        <v>35.44</v>
      </c>
      <c r="DM6" s="21">
        <f t="shared" si="12"/>
        <v>37.31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202011</v>
      </c>
      <c r="D7" s="23">
        <v>46</v>
      </c>
      <c r="E7" s="23">
        <v>17</v>
      </c>
      <c r="F7" s="23">
        <v>4</v>
      </c>
      <c r="G7" s="23">
        <v>0</v>
      </c>
      <c r="H7" s="23" t="s">
        <v>96</v>
      </c>
      <c r="I7" s="23" t="s">
        <v>97</v>
      </c>
      <c r="J7" s="23" t="s">
        <v>98</v>
      </c>
      <c r="K7" s="23" t="s">
        <v>99</v>
      </c>
      <c r="L7" s="23" t="s">
        <v>100</v>
      </c>
      <c r="M7" s="23" t="s">
        <v>101</v>
      </c>
      <c r="N7" s="24" t="s">
        <v>102</v>
      </c>
      <c r="O7" s="24">
        <v>66.69</v>
      </c>
      <c r="P7" s="24">
        <v>3.5</v>
      </c>
      <c r="Q7" s="24">
        <v>96.66</v>
      </c>
      <c r="R7" s="24">
        <v>3534</v>
      </c>
      <c r="S7" s="24">
        <v>365572</v>
      </c>
      <c r="T7" s="24">
        <v>834.81</v>
      </c>
      <c r="U7" s="24">
        <v>437.91</v>
      </c>
      <c r="V7" s="24">
        <v>12701</v>
      </c>
      <c r="W7" s="24">
        <v>10.06</v>
      </c>
      <c r="X7" s="24">
        <v>1262.52</v>
      </c>
      <c r="Y7" s="24">
        <v>118.03</v>
      </c>
      <c r="Z7" s="24">
        <v>121.5</v>
      </c>
      <c r="AA7" s="24">
        <v>126.59</v>
      </c>
      <c r="AB7" s="24">
        <v>125.76</v>
      </c>
      <c r="AC7" s="24">
        <v>120.37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98.7</v>
      </c>
      <c r="AV7" s="24">
        <v>83.28</v>
      </c>
      <c r="AW7" s="24">
        <v>70.28</v>
      </c>
      <c r="AX7" s="24">
        <v>68.790000000000006</v>
      </c>
      <c r="AY7" s="24">
        <v>37.26</v>
      </c>
      <c r="AZ7" s="24">
        <v>47.72</v>
      </c>
      <c r="BA7" s="24">
        <v>44.24</v>
      </c>
      <c r="BB7" s="24">
        <v>43.07</v>
      </c>
      <c r="BC7" s="24">
        <v>45.42</v>
      </c>
      <c r="BD7" s="24">
        <v>50.63</v>
      </c>
      <c r="BE7" s="24">
        <v>48.91</v>
      </c>
      <c r="BF7" s="24">
        <v>1659.98</v>
      </c>
      <c r="BG7" s="24">
        <v>1483.09</v>
      </c>
      <c r="BH7" s="24">
        <v>1359.03</v>
      </c>
      <c r="BI7" s="24">
        <v>1317.69</v>
      </c>
      <c r="BJ7" s="24">
        <v>1268.22</v>
      </c>
      <c r="BK7" s="24">
        <v>1206.79</v>
      </c>
      <c r="BL7" s="24">
        <v>1258.43</v>
      </c>
      <c r="BM7" s="24">
        <v>1163.75</v>
      </c>
      <c r="BN7" s="24">
        <v>1195.47</v>
      </c>
      <c r="BO7" s="24">
        <v>1168.69</v>
      </c>
      <c r="BP7" s="24">
        <v>1156.82</v>
      </c>
      <c r="BQ7" s="24">
        <v>151.41999999999999</v>
      </c>
      <c r="BR7" s="24">
        <v>150.54</v>
      </c>
      <c r="BS7" s="24">
        <v>193.61</v>
      </c>
      <c r="BT7" s="24">
        <v>195.02</v>
      </c>
      <c r="BU7" s="24">
        <v>173.11</v>
      </c>
      <c r="BV7" s="24">
        <v>71.84</v>
      </c>
      <c r="BW7" s="24">
        <v>73.36</v>
      </c>
      <c r="BX7" s="24">
        <v>72.599999999999994</v>
      </c>
      <c r="BY7" s="24">
        <v>69.430000000000007</v>
      </c>
      <c r="BZ7" s="24">
        <v>70.709999999999994</v>
      </c>
      <c r="CA7" s="24">
        <v>75.33</v>
      </c>
      <c r="CB7" s="24">
        <v>147.31</v>
      </c>
      <c r="CC7" s="24">
        <v>148.69999999999999</v>
      </c>
      <c r="CD7" s="24">
        <v>116.47</v>
      </c>
      <c r="CE7" s="24">
        <v>115.04</v>
      </c>
      <c r="CF7" s="24">
        <v>128.57</v>
      </c>
      <c r="CG7" s="24">
        <v>228.47</v>
      </c>
      <c r="CH7" s="24">
        <v>224.88</v>
      </c>
      <c r="CI7" s="24">
        <v>228.64</v>
      </c>
      <c r="CJ7" s="24">
        <v>239.46</v>
      </c>
      <c r="CK7" s="24">
        <v>233.15</v>
      </c>
      <c r="CL7" s="24">
        <v>215.73</v>
      </c>
      <c r="CM7" s="24">
        <v>76.819999999999993</v>
      </c>
      <c r="CN7" s="24">
        <v>23.86</v>
      </c>
      <c r="CO7" s="24">
        <v>23.06</v>
      </c>
      <c r="CP7" s="24">
        <v>23.71</v>
      </c>
      <c r="CQ7" s="24">
        <v>22.67</v>
      </c>
      <c r="CR7" s="24">
        <v>42.47</v>
      </c>
      <c r="CS7" s="24">
        <v>42.4</v>
      </c>
      <c r="CT7" s="24">
        <v>42.28</v>
      </c>
      <c r="CU7" s="24">
        <v>41.06</v>
      </c>
      <c r="CV7" s="24">
        <v>42.09</v>
      </c>
      <c r="CW7" s="24">
        <v>43.28</v>
      </c>
      <c r="CX7" s="24">
        <v>90.59</v>
      </c>
      <c r="CY7" s="24">
        <v>91.09</v>
      </c>
      <c r="CZ7" s="24">
        <v>91.54</v>
      </c>
      <c r="DA7" s="24">
        <v>93.44</v>
      </c>
      <c r="DB7" s="24">
        <v>93.69</v>
      </c>
      <c r="DC7" s="24">
        <v>83.75</v>
      </c>
      <c r="DD7" s="24">
        <v>84.19</v>
      </c>
      <c r="DE7" s="24">
        <v>84.34</v>
      </c>
      <c r="DF7" s="24">
        <v>84.34</v>
      </c>
      <c r="DG7" s="24">
        <v>84.73</v>
      </c>
      <c r="DH7" s="24">
        <v>86.21</v>
      </c>
      <c r="DI7" s="24">
        <v>30.61</v>
      </c>
      <c r="DJ7" s="24">
        <v>32.65</v>
      </c>
      <c r="DK7" s="24">
        <v>34.29</v>
      </c>
      <c r="DL7" s="24">
        <v>35.44</v>
      </c>
      <c r="DM7" s="24">
        <v>37.31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dcterms:created xsi:type="dcterms:W3CDTF">2025-01-24T07:11:13Z</dcterms:created>
  <dcterms:modified xsi:type="dcterms:W3CDTF">2025-02-17T11:11:05Z</dcterms:modified>
  <cp:category/>
</cp:coreProperties>
</file>