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51673\Desktop\【経営比較分析表】2023_202011_46_1718\"/>
    </mc:Choice>
  </mc:AlternateContent>
  <workbookProtection workbookAlgorithmName="SHA-512" workbookHashValue="OKEIuHNDJ9+i9nCrrbZr+cx8YrFX82uFQ5EwOWpxh4kzxgTA+6yz3ai8iD+mSYDFYRfa9QdWkw6+FBPxtJ/2Gw==" workbookSaltValue="z8J6zVOfjk5tlPJB5IqA2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<sst xmlns="http://schemas.openxmlformats.org/spreadsheetml/2006/main" count="253" uniqueCount="116">
  <si>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</si>
  <si>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</si>
  <si>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</si>
  <si>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</si>
  <si>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</si>
  <si>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</si>
  <si>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</si>
  <si>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</si>
  <si>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</si>
  <si>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</si>
  <si>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</si>
  <si>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</si>
  <si>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</si>
  <si>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</si>
  <si>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</si>
  <si>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</si>
  <si>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</si>
  <si>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</si>
  <si>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</si>
  <si>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</si>
  <si>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</si>
  <si>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</si>
  <si>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</si>
  <si>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</si>
  <si>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</si>
  <si>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</si>
  <si>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</si>
  <si>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</si>
  <si>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</si>
  <si>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</si>
  <si>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</si>
  <si>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</si>
  <si>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</si>
  <si>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</si>
  <si>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</si>
  <si>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</si>
  <si>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</si>
  <si>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</si>
  <si>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</si>
  <si>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</si>
  <si>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</si>
  <si>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</si>
  <si>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</si>
  <si>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</si>
  <si>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</si>
  <si>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</si>
  <si>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</si>
  <si>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</si>
  <si>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</si>
  <si>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</si>
  <si>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</si>
  <si>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</si>
  <si>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</si>
  <si>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</si>
  <si>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</si>
  <si>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</si>
  <si>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</si>
  <si>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</si>
  <si>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</si>
  <si>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</si>
  <si>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</si>
  <si>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</si>
  <si>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</si>
  <si>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</si>
  <si>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</si>
  <si>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</si>
  <si>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</si>
  <si>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</si>
  <si>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</si>
  <si>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</si>
  <si>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</si>
  <si>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</si>
  <si>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</si>
  <si>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</si>
  <si>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</si>
  <si>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</si>
  <si>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</si>
  <si>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</si>
  <si>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</si>
  <si>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</si>
  <si>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</si>
  <si>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</si>
  <si>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</si>
  <si>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</si>
  <si>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</si>
  <si>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</si>
  <si>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</si>
  <si>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</si>
  <si>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</si>
  <si>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</si>
  <si>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</si>
  <si>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</si>
  <si>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</si>
  <si>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</si>
  <si>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</si>
  <si>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</si>
  <si>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</si>
  <si>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</si>
  <si>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</si>
  <si>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特定地域生活排水処理</t>
  </si>
  <si>
    <t>K2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</si>
  <si>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</si>
  <si>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</si>
  <si>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</si>
  <si>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</si>
  <si>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</si>
  <si>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</si>
  <si>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</si>
  <si>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</si>
  <si>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</si>
  <si>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</si>
  <si>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</si>
  <si>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</si>
  <si>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特定地域生活排水処理事業は、生活環境の改善、公衆衛生の向上を目的として、地域の実情に応じた効率的・効果的な生活排水処理施設の整備を積極的に推進していくものとして、主に山間部において家屋が点在する地域について合併前の各町村（旧戸隠村、旧鬼無里村、旧信州新町、旧中条村）により整備を開始し、平成７年度から供用開始しました。
　本市が行う下水道事業の一本化を図るため、平成21年度に公営企業法を適用し、上下水道局が経営する公共下水道事業等と統合し、整備及び維持管理を行っています。
　特定地域生活排水処理事業における使用料収入は、新規設置による増加はあるものの、人口減少に伴う汚水排除量の減少により大幅な増収は見込めないため、経常収支は更に厳しいものになります。
　また、維持管理費も使用料収入で賄えていないため、今後も赤字が続く見込みです。
 これに伴い累積欠損金比率は上昇しますが、公共下水道事業の利益により欠損金を補填しており、下水道事業会計としては累積欠損金はありません。
　企業債残高対事業規模比率は、多額の整備費用に対して使用料収入は他の下水道事業と格差を設けていないため、類似団体と比較しても、年々減少傾向ではありますが、依然高い水準にあります。
　なお、公共下水道に接続が困難な地域の水洗化を図るため、整備費用の財源として新たに企業債を発行していますが、発行額は減少傾向にあるため、残高も緩やかに減少して推移する見込みです。
　収益性が著しく低く、経営が困難な状況にありますが、下水道事業全体として包括的な経営を行っています。</t>
  </si>
  <si>
    <t>　浄化槽の標準的な耐用年数は25年とされており、公共下水道管路の50年よりも短いため、老朽化は早く進みます。
①有形固定資産減価償却率：資産の老朽化度を表す指標で、整備完了後は経年により増加するものです。本市は整備途上ではありますが、整備件数は減少してきているため、有形固定資産減価償却率は年々増加傾向にあり、平均値を上回っている状況です。</t>
  </si>
  <si>
    <t>　公共下水道事業等との統合により、下水道事業全体として経営しているため、本事業単独の指標をもって経営状況を判断することは困難です。
　市内における下水道使用者の負担の公平を図るため、他事業と同じ料金体系を採用していることにより、採算性は低い状況にあります。
　人口減少に伴う汚水排除量の減少により使用料収入は年々減少するとともに、施設の更新に対する財源が不足する等、経営を取り巻く環境は非常に厳しい状況にあります。
　処理施設及び管渠は比較的新しい状況にありますが、今後は徹底した維持管理費の削減と施設の長寿命化等による投資の抑制により、下水道事業全体として安定した経営が持続できるよう努めていきます。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</si>
</sst>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0-4263-BCE2-72173BD9F3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B0-4263-BCE2-72173BD9F3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31.06</c:v>
                </c:pt>
                <c:pt idx="1">
                  <c:v>31.72</c:v>
                </c:pt>
                <c:pt idx="2">
                  <c:v>29.82</c:v>
                </c:pt>
                <c:pt idx="3">
                  <c:v>29.18</c:v>
                </c:pt>
                <c:pt idx="4">
                  <c:v>29.41</c:v>
                </c:pt>
              </c:numCache>
            </c:numRef>
          </c:val>
          <c:extLst>
            <c:ext xmlns:c16="http://schemas.microsoft.com/office/drawing/2014/chart" uri="{C3380CC4-5D6E-409C-BE32-E72D297353CC}">
              <c16:uniqueId val="{00000000-6D96-4062-93E8-520AD9BB08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6D96-4062-93E8-520AD9BB08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43E-4B95-AEEC-7DE0C6CFA3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943E-4B95-AEEC-7DE0C6CFA3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43.72</c:v>
                </c:pt>
                <c:pt idx="1">
                  <c:v>43.72</c:v>
                </c:pt>
                <c:pt idx="2">
                  <c:v>42.9</c:v>
                </c:pt>
                <c:pt idx="3">
                  <c:v>43.39</c:v>
                </c:pt>
                <c:pt idx="4">
                  <c:v>43.06</c:v>
                </c:pt>
              </c:numCache>
            </c:numRef>
          </c:val>
          <c:extLst>
            <c:ext xmlns:c16="http://schemas.microsoft.com/office/drawing/2014/chart" uri="{C3380CC4-5D6E-409C-BE32-E72D297353CC}">
              <c16:uniqueId val="{00000000-CC55-429E-8513-2E927CE5BE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96.05</c:v>
                </c:pt>
                <c:pt idx="1">
                  <c:v>99.03</c:v>
                </c:pt>
                <c:pt idx="2">
                  <c:v>100.41</c:v>
                </c:pt>
                <c:pt idx="3">
                  <c:v>100.17</c:v>
                </c:pt>
                <c:pt idx="4">
                  <c:v>96.95</c:v>
                </c:pt>
              </c:numCache>
            </c:numRef>
          </c:val>
          <c:smooth val="0"/>
          <c:extLst>
            <c:ext xmlns:c16="http://schemas.microsoft.com/office/drawing/2014/chart" uri="{C3380CC4-5D6E-409C-BE32-E72D297353CC}">
              <c16:uniqueId val="{00000001-CC55-429E-8513-2E927CE5BE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35.15</c:v>
                </c:pt>
                <c:pt idx="1">
                  <c:v>38.46</c:v>
                </c:pt>
                <c:pt idx="2">
                  <c:v>41.69</c:v>
                </c:pt>
                <c:pt idx="3">
                  <c:v>44.83</c:v>
                </c:pt>
                <c:pt idx="4">
                  <c:v>48.01</c:v>
                </c:pt>
              </c:numCache>
            </c:numRef>
          </c:val>
          <c:extLst>
            <c:ext xmlns:c16="http://schemas.microsoft.com/office/drawing/2014/chart" uri="{C3380CC4-5D6E-409C-BE32-E72D297353CC}">
              <c16:uniqueId val="{00000000-D72B-4619-B3DF-7D20D76153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23.76</c:v>
                </c:pt>
                <c:pt idx="1">
                  <c:v>15.74</c:v>
                </c:pt>
                <c:pt idx="2">
                  <c:v>21.02</c:v>
                </c:pt>
                <c:pt idx="3">
                  <c:v>24.31</c:v>
                </c:pt>
                <c:pt idx="4">
                  <c:v>26.92</c:v>
                </c:pt>
              </c:numCache>
            </c:numRef>
          </c:val>
          <c:smooth val="0"/>
          <c:extLst>
            <c:ext xmlns:c16="http://schemas.microsoft.com/office/drawing/2014/chart" uri="{C3380CC4-5D6E-409C-BE32-E72D297353CC}">
              <c16:uniqueId val="{00000001-D72B-4619-B3DF-7D20D76153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64-4D2B-A726-2A830E377A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64-4D2B-A726-2A830E377A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1308.69</c:v>
                </c:pt>
                <c:pt idx="1">
                  <c:v>1520.92</c:v>
                </c:pt>
                <c:pt idx="2">
                  <c:v>1808.67</c:v>
                </c:pt>
                <c:pt idx="3">
                  <c:v>2108.6</c:v>
                </c:pt>
                <c:pt idx="4">
                  <c:v>2430.17</c:v>
                </c:pt>
              </c:numCache>
            </c:numRef>
          </c:val>
          <c:extLst>
            <c:ext xmlns:c16="http://schemas.microsoft.com/office/drawing/2014/chart" uri="{C3380CC4-5D6E-409C-BE32-E72D297353CC}">
              <c16:uniqueId val="{00000000-C2D8-46D6-9EAB-8873A12EBA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123.82</c:v>
                </c:pt>
                <c:pt idx="1">
                  <c:v>74.239999999999995</c:v>
                </c:pt>
                <c:pt idx="2">
                  <c:v>83.92</c:v>
                </c:pt>
                <c:pt idx="3">
                  <c:v>89.31</c:v>
                </c:pt>
                <c:pt idx="4">
                  <c:v>91.33</c:v>
                </c:pt>
              </c:numCache>
            </c:numRef>
          </c:val>
          <c:smooth val="0"/>
          <c:extLst>
            <c:ext xmlns:c16="http://schemas.microsoft.com/office/drawing/2014/chart" uri="{C3380CC4-5D6E-409C-BE32-E72D297353CC}">
              <c16:uniqueId val="{00000001-C2D8-46D6-9EAB-8873A12EBA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-583.51</c:v>
                </c:pt>
                <c:pt idx="1">
                  <c:v>-711.01</c:v>
                </c:pt>
                <c:pt idx="2">
                  <c:v>-796.65</c:v>
                </c:pt>
                <c:pt idx="3">
                  <c:v>-872.5</c:v>
                </c:pt>
                <c:pt idx="4">
                  <c:v>-1099.69</c:v>
                </c:pt>
              </c:numCache>
            </c:numRef>
          </c:val>
          <c:extLst>
            <c:ext xmlns:c16="http://schemas.microsoft.com/office/drawing/2014/chart" uri="{C3380CC4-5D6E-409C-BE32-E72D297353CC}">
              <c16:uniqueId val="{00000000-98E2-4EE0-A992-BF7DFE4349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89.72</c:v>
                </c:pt>
                <c:pt idx="1">
                  <c:v>100.47</c:v>
                </c:pt>
                <c:pt idx="2">
                  <c:v>122.71</c:v>
                </c:pt>
                <c:pt idx="3">
                  <c:v>138.19999999999999</c:v>
                </c:pt>
                <c:pt idx="4">
                  <c:v>126.97</c:v>
                </c:pt>
              </c:numCache>
            </c:numRef>
          </c:val>
          <c:smooth val="0"/>
          <c:extLst>
            <c:ext xmlns:c16="http://schemas.microsoft.com/office/drawing/2014/chart" uri="{C3380CC4-5D6E-409C-BE32-E72D297353CC}">
              <c16:uniqueId val="{00000001-98E2-4EE0-A992-BF7DFE4349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1728.84</c:v>
                </c:pt>
                <c:pt idx="1">
                  <c:v>1578.01</c:v>
                </c:pt>
                <c:pt idx="2">
                  <c:v>1513.21</c:v>
                </c:pt>
                <c:pt idx="3">
                  <c:v>1449.47</c:v>
                </c:pt>
                <c:pt idx="4">
                  <c:v>1384.29</c:v>
                </c:pt>
              </c:numCache>
            </c:numRef>
          </c:val>
          <c:extLst>
            <c:ext xmlns:c16="http://schemas.microsoft.com/office/drawing/2014/chart" uri="{C3380CC4-5D6E-409C-BE32-E72D297353CC}">
              <c16:uniqueId val="{00000000-C3D0-4F60-9C32-03417C1B1A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C3D0-4F60-9C32-03417C1B1A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26.28</c:v>
                </c:pt>
                <c:pt idx="1">
                  <c:v>26.65</c:v>
                </c:pt>
                <c:pt idx="2">
                  <c:v>25.66</c:v>
                </c:pt>
                <c:pt idx="3">
                  <c:v>25.59</c:v>
                </c:pt>
                <c:pt idx="4">
                  <c:v>24.67</c:v>
                </c:pt>
              </c:numCache>
            </c:numRef>
          </c:val>
          <c:extLst>
            <c:ext xmlns:c16="http://schemas.microsoft.com/office/drawing/2014/chart" uri="{C3380CC4-5D6E-409C-BE32-E72D297353CC}">
              <c16:uniqueId val="{00000000-0C26-4F70-9673-1694B2D11C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0C26-4F70-9673-1694B2D11C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695.15</c:v>
                </c:pt>
                <c:pt idx="1">
                  <c:v>683.96</c:v>
                </c:pt>
                <c:pt idx="2">
                  <c:v>712.69</c:v>
                </c:pt>
                <c:pt idx="3">
                  <c:v>721.45</c:v>
                </c:pt>
                <c:pt idx="4">
                  <c:v>746.71</c:v>
                </c:pt>
              </c:numCache>
            </c:numRef>
          </c:val>
          <c:extLst>
            <c:ext xmlns:c16="http://schemas.microsoft.com/office/drawing/2014/chart" uri="{C3380CC4-5D6E-409C-BE32-E72D297353CC}">
              <c16:uniqueId val="{00000000-4B5B-470A-AA39-A18DB19420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4B5B-470A-AA39-A18DB19420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長野県　長野市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自治体職員 その他</v>
      </c>
      <c r="AE8" s="66"/>
      <c r="AF8" s="66"/>
      <c r="AG8" s="66"/>
      <c r="AH8" s="66"/>
      <c r="AI8" s="66"/>
      <c r="AJ8" s="66"/>
      <c r="AK8" s="3"/>
      <c r="AL8" s="54">
        <f>データ!S6</f>
        <v>365572</v>
      </c>
      <c r="AM8" s="54"/>
      <c r="AN8" s="54"/>
      <c r="AO8" s="54"/>
      <c r="AP8" s="54"/>
      <c r="AQ8" s="54"/>
      <c r="AR8" s="54"/>
      <c r="AS8" s="54"/>
      <c r="AT8" s="53">
        <f>データ!T6</f>
        <v>834.81</v>
      </c>
      <c r="AU8" s="53"/>
      <c r="AV8" s="53"/>
      <c r="AW8" s="53"/>
      <c r="AX8" s="53"/>
      <c r="AY8" s="53"/>
      <c r="AZ8" s="53"/>
      <c r="BA8" s="53"/>
      <c r="BB8" s="53">
        <f>データ!U6</f>
        <v>437.91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1843.05</v>
      </c>
      <c r="J10" s="53"/>
      <c r="K10" s="53"/>
      <c r="L10" s="53"/>
      <c r="M10" s="53"/>
      <c r="N10" s="53"/>
      <c r="O10" s="53"/>
      <c r="P10" s="53">
        <f>データ!P6</f>
        <v>0.63</v>
      </c>
      <c r="Q10" s="53"/>
      <c r="R10" s="53"/>
      <c r="S10" s="53"/>
      <c r="T10" s="53"/>
      <c r="U10" s="53"/>
      <c r="V10" s="53"/>
      <c r="W10" s="53">
        <f>データ!Q6</f>
        <v>100</v>
      </c>
      <c r="X10" s="53"/>
      <c r="Y10" s="53"/>
      <c r="Z10" s="53"/>
      <c r="AA10" s="53"/>
      <c r="AB10" s="53"/>
      <c r="AC10" s="53"/>
      <c r="AD10" s="54">
        <f>データ!R6</f>
        <v>3534</v>
      </c>
      <c r="AE10" s="54"/>
      <c r="AF10" s="54"/>
      <c r="AG10" s="54"/>
      <c r="AH10" s="54"/>
      <c r="AI10" s="54"/>
      <c r="AJ10" s="54"/>
      <c r="AK10" s="2"/>
      <c r="AL10" s="54">
        <f>データ!V6</f>
        <v>2307</v>
      </c>
      <c r="AM10" s="54"/>
      <c r="AN10" s="54"/>
      <c r="AO10" s="54"/>
      <c r="AP10" s="54"/>
      <c r="AQ10" s="54"/>
      <c r="AR10" s="54"/>
      <c r="AS10" s="54"/>
      <c r="AT10" s="53">
        <f>データ!W6</f>
        <v>589.33000000000004</v>
      </c>
      <c r="AU10" s="53"/>
      <c r="AV10" s="53"/>
      <c r="AW10" s="53"/>
      <c r="AX10" s="53"/>
      <c r="AY10" s="53"/>
      <c r="AZ10" s="53"/>
      <c r="BA10" s="53"/>
      <c r="BB10" s="53">
        <f>データ!X6</f>
        <v>3.91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NvwLK6n68LKiEpEfRbMEKQG90aFlXs2giyYHrKAGnLkmrbRGmOudeYxmsl5mxgQFiZs2mdnY78IGH/zJwIwBkg==" saltValue="7ats60YmvP3a4gMsnoPs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202011</v>
      </c>
      <c r="D6" s="19">
        <f t="shared" si="3"/>
        <v>46</v>
      </c>
      <c r="E6" s="19">
        <f t="shared" si="3"/>
        <v>18</v>
      </c>
      <c r="F6" s="19">
        <f t="shared" si="3"/>
        <v>0</v>
      </c>
      <c r="G6" s="19">
        <f t="shared" si="3"/>
        <v>0</v>
      </c>
      <c r="H6" s="19" t="str">
        <f t="shared" si="3"/>
        <v>長野県　長野市</v>
      </c>
      <c r="I6" s="19" t="str">
        <f t="shared" si="3"/>
        <v>法適用</v>
      </c>
      <c r="J6" s="19" t="str">
        <f t="shared" si="3"/>
        <v>下水道事業</v>
      </c>
      <c r="K6" s="19" t="str">
        <f t="shared" si="3"/>
        <v>特定地域生活排水処理</v>
      </c>
      <c r="L6" s="19" t="str">
        <f t="shared" si="3"/>
        <v>K2</v>
      </c>
      <c r="M6" s="19" t="str">
        <f t="shared" si="3"/>
        <v>自治体職員 その他</v>
      </c>
      <c r="N6" s="20" t="str">
        <f t="shared" si="3"/>
        <v>-</v>
      </c>
      <c r="O6" s="20">
        <f t="shared" si="3"/>
        <v>1843.05</v>
      </c>
      <c r="P6" s="20">
        <f t="shared" si="3"/>
        <v>0.63</v>
      </c>
      <c r="Q6" s="20">
        <f t="shared" si="3"/>
        <v>100</v>
      </c>
      <c r="R6" s="20">
        <f t="shared" si="3"/>
        <v>3534</v>
      </c>
      <c r="S6" s="20">
        <f t="shared" si="3"/>
        <v>365572</v>
      </c>
      <c r="T6" s="20">
        <f t="shared" si="3"/>
        <v>834.81</v>
      </c>
      <c r="U6" s="20">
        <f t="shared" si="3"/>
        <v>437.91</v>
      </c>
      <c r="V6" s="20">
        <f t="shared" si="3"/>
        <v>2307</v>
      </c>
      <c r="W6" s="20">
        <f t="shared" si="3"/>
        <v>589.33000000000004</v>
      </c>
      <c r="X6" s="20">
        <f t="shared" si="3"/>
        <v>3.91</v>
      </c>
      <c r="Y6" s="21">
        <f>IF(Y7="",NA(),Y7)</f>
        <v>43.72</v>
      </c>
      <c r="Z6" s="21">
        <f t="shared" ref="Z6:AH6" si="4">IF(Z7="",NA(),Z7)</f>
        <v>43.72</v>
      </c>
      <c r="AA6" s="21">
        <f t="shared" si="4"/>
        <v>42.9</v>
      </c>
      <c r="AB6" s="21">
        <f t="shared" si="4"/>
        <v>43.39</v>
      </c>
      <c r="AC6" s="21">
        <f t="shared" si="4"/>
        <v>43.06</v>
      </c>
      <c r="AD6" s="21">
        <f t="shared" si="4"/>
        <v>96.05</v>
      </c>
      <c r="AE6" s="21">
        <f t="shared" si="4"/>
        <v>99.03</v>
      </c>
      <c r="AF6" s="21">
        <f t="shared" si="4"/>
        <v>100.41</v>
      </c>
      <c r="AG6" s="21">
        <f t="shared" si="4"/>
        <v>100.17</v>
      </c>
      <c r="AH6" s="21">
        <f t="shared" si="4"/>
        <v>96.95</v>
      </c>
      <c r="AI6" s="20" t="str">
        <f>IF(AI7="","",IF(AI7="-","【-】","【"&amp;SUBSTITUTE(TEXT(AI7,"#,##0.00"),"-","△")&amp;"】"))</f>
        <v>【96.62】</v>
      </c>
      <c r="AJ6" s="21">
        <f>IF(AJ7="",NA(),AJ7)</f>
        <v>1308.69</v>
      </c>
      <c r="AK6" s="21">
        <f t="shared" ref="AK6:AS6" si="5">IF(AK7="",NA(),AK7)</f>
        <v>1520.92</v>
      </c>
      <c r="AL6" s="21">
        <f t="shared" si="5"/>
        <v>1808.67</v>
      </c>
      <c r="AM6" s="21">
        <f t="shared" si="5"/>
        <v>2108.6</v>
      </c>
      <c r="AN6" s="21">
        <f t="shared" si="5"/>
        <v>2430.17</v>
      </c>
      <c r="AO6" s="21">
        <f t="shared" si="5"/>
        <v>123.82</v>
      </c>
      <c r="AP6" s="21">
        <f t="shared" si="5"/>
        <v>74.239999999999995</v>
      </c>
      <c r="AQ6" s="21">
        <f t="shared" si="5"/>
        <v>83.92</v>
      </c>
      <c r="AR6" s="21">
        <f t="shared" si="5"/>
        <v>89.31</v>
      </c>
      <c r="AS6" s="21">
        <f t="shared" si="5"/>
        <v>91.33</v>
      </c>
      <c r="AT6" s="20" t="str">
        <f>IF(AT7="","",IF(AT7="-","【-】","【"&amp;SUBSTITUTE(TEXT(AT7,"#,##0.00"),"-","△")&amp;"】"))</f>
        <v>【111.69】</v>
      </c>
      <c r="AU6" s="21">
        <f>IF(AU7="",NA(),AU7)</f>
        <v>-583.51</v>
      </c>
      <c r="AV6" s="21">
        <f t="shared" ref="AV6:BD6" si="6">IF(AV7="",NA(),AV7)</f>
        <v>-711.01</v>
      </c>
      <c r="AW6" s="21">
        <f t="shared" si="6"/>
        <v>-796.65</v>
      </c>
      <c r="AX6" s="21">
        <f t="shared" si="6"/>
        <v>-872.5</v>
      </c>
      <c r="AY6" s="21">
        <f t="shared" si="6"/>
        <v>-1099.69</v>
      </c>
      <c r="AZ6" s="21">
        <f t="shared" si="6"/>
        <v>89.72</v>
      </c>
      <c r="BA6" s="21">
        <f t="shared" si="6"/>
        <v>100.47</v>
      </c>
      <c r="BB6" s="21">
        <f t="shared" si="6"/>
        <v>122.71</v>
      </c>
      <c r="BC6" s="21">
        <f t="shared" si="6"/>
        <v>138.19999999999999</v>
      </c>
      <c r="BD6" s="21">
        <f t="shared" si="6"/>
        <v>126.97</v>
      </c>
      <c r="BE6" s="20" t="str">
        <f>IF(BE7="","",IF(BE7="-","【-】","【"&amp;SUBSTITUTE(TEXT(BE7,"#,##0.00"),"-","△")&amp;"】"))</f>
        <v>【111.29】</v>
      </c>
      <c r="BF6" s="21">
        <f>IF(BF7="",NA(),BF7)</f>
        <v>1728.84</v>
      </c>
      <c r="BG6" s="21">
        <f t="shared" ref="BG6:BO6" si="7">IF(BG7="",NA(),BG7)</f>
        <v>1578.01</v>
      </c>
      <c r="BH6" s="21">
        <f t="shared" si="7"/>
        <v>1513.21</v>
      </c>
      <c r="BI6" s="21">
        <f t="shared" si="7"/>
        <v>1449.47</v>
      </c>
      <c r="BJ6" s="21">
        <f t="shared" si="7"/>
        <v>1384.29</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26.28</v>
      </c>
      <c r="BR6" s="21">
        <f t="shared" ref="BR6:BZ6" si="8">IF(BR7="",NA(),BR7)</f>
        <v>26.65</v>
      </c>
      <c r="BS6" s="21">
        <f t="shared" si="8"/>
        <v>25.66</v>
      </c>
      <c r="BT6" s="21">
        <f t="shared" si="8"/>
        <v>25.59</v>
      </c>
      <c r="BU6" s="21">
        <f t="shared" si="8"/>
        <v>24.67</v>
      </c>
      <c r="BV6" s="21">
        <f t="shared" si="8"/>
        <v>62.5</v>
      </c>
      <c r="BW6" s="21">
        <f t="shared" si="8"/>
        <v>60.59</v>
      </c>
      <c r="BX6" s="21">
        <f t="shared" si="8"/>
        <v>60</v>
      </c>
      <c r="BY6" s="21">
        <f t="shared" si="8"/>
        <v>59.01</v>
      </c>
      <c r="BZ6" s="21">
        <f t="shared" si="8"/>
        <v>56.06</v>
      </c>
      <c r="CA6" s="20" t="str">
        <f>IF(CA7="","",IF(CA7="-","【-】","【"&amp;SUBSTITUTE(TEXT(CA7,"#,##0.00"),"-","△")&amp;"】"))</f>
        <v>【53.65】</v>
      </c>
      <c r="CB6" s="21">
        <f>IF(CB7="",NA(),CB7)</f>
        <v>695.15</v>
      </c>
      <c r="CC6" s="21">
        <f t="shared" ref="CC6:CK6" si="9">IF(CC7="",NA(),CC7)</f>
        <v>683.96</v>
      </c>
      <c r="CD6" s="21">
        <f t="shared" si="9"/>
        <v>712.69</v>
      </c>
      <c r="CE6" s="21">
        <f t="shared" si="9"/>
        <v>721.45</v>
      </c>
      <c r="CF6" s="21">
        <f t="shared" si="9"/>
        <v>746.71</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31.06</v>
      </c>
      <c r="CN6" s="21">
        <f t="shared" ref="CN6:CV6" si="10">IF(CN7="",NA(),CN7)</f>
        <v>31.72</v>
      </c>
      <c r="CO6" s="21">
        <f t="shared" si="10"/>
        <v>29.82</v>
      </c>
      <c r="CP6" s="21">
        <f t="shared" si="10"/>
        <v>29.18</v>
      </c>
      <c r="CQ6" s="21">
        <f t="shared" si="10"/>
        <v>29.41</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1">
        <f>IF(DI7="",NA(),DI7)</f>
        <v>35.15</v>
      </c>
      <c r="DJ6" s="21">
        <f t="shared" ref="DJ6:DR6" si="12">IF(DJ7="",NA(),DJ7)</f>
        <v>38.46</v>
      </c>
      <c r="DK6" s="21">
        <f t="shared" si="12"/>
        <v>41.69</v>
      </c>
      <c r="DL6" s="21">
        <f t="shared" si="12"/>
        <v>44.83</v>
      </c>
      <c r="DM6" s="21">
        <f t="shared" si="12"/>
        <v>48.01</v>
      </c>
      <c r="DN6" s="21">
        <f t="shared" si="12"/>
        <v>23.76</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202011</v>
      </c>
      <c r="D7" s="23">
        <v>46</v>
      </c>
      <c r="E7" s="23">
        <v>18</v>
      </c>
      <c r="F7" s="23">
        <v>0</v>
      </c>
      <c r="G7" s="23">
        <v>0</v>
      </c>
      <c r="H7" s="23" t="s">
        <v>96</v>
      </c>
      <c r="I7" s="23" t="s">
        <v>97</v>
      </c>
      <c r="J7" s="23" t="s">
        <v>98</v>
      </c>
      <c r="K7" s="23" t="s">
        <v>99</v>
      </c>
      <c r="L7" s="23" t="s">
        <v>100</v>
      </c>
      <c r="M7" s="23" t="s">
        <v>101</v>
      </c>
      <c r="N7" s="24" t="s">
        <v>102</v>
      </c>
      <c r="O7" s="24">
        <v>1843.05</v>
      </c>
      <c r="P7" s="24">
        <v>0.63</v>
      </c>
      <c r="Q7" s="24">
        <v>100</v>
      </c>
      <c r="R7" s="24">
        <v>3534</v>
      </c>
      <c r="S7" s="24">
        <v>365572</v>
      </c>
      <c r="T7" s="24">
        <v>834.81</v>
      </c>
      <c r="U7" s="24">
        <v>437.91</v>
      </c>
      <c r="V7" s="24">
        <v>2307</v>
      </c>
      <c r="W7" s="24">
        <v>589.33000000000004</v>
      </c>
      <c r="X7" s="24">
        <v>3.91</v>
      </c>
      <c r="Y7" s="24">
        <v>43.72</v>
      </c>
      <c r="Z7" s="24">
        <v>43.72</v>
      </c>
      <c r="AA7" s="24">
        <v>42.9</v>
      </c>
      <c r="AB7" s="24">
        <v>43.39</v>
      </c>
      <c r="AC7" s="24">
        <v>43.06</v>
      </c>
      <c r="AD7" s="24">
        <v>96.05</v>
      </c>
      <c r="AE7" s="24">
        <v>99.03</v>
      </c>
      <c r="AF7" s="24">
        <v>100.41</v>
      </c>
      <c r="AG7" s="24">
        <v>100.17</v>
      </c>
      <c r="AH7" s="24">
        <v>96.95</v>
      </c>
      <c r="AI7" s="24">
        <v>96.62</v>
      </c>
      <c r="AJ7" s="24">
        <v>1308.69</v>
      </c>
      <c r="AK7" s="24">
        <v>1520.92</v>
      </c>
      <c r="AL7" s="24">
        <v>1808.67</v>
      </c>
      <c r="AM7" s="24">
        <v>2108.6</v>
      </c>
      <c r="AN7" s="24">
        <v>2430.17</v>
      </c>
      <c r="AO7" s="24">
        <v>123.82</v>
      </c>
      <c r="AP7" s="24">
        <v>74.239999999999995</v>
      </c>
      <c r="AQ7" s="24">
        <v>83.92</v>
      </c>
      <c r="AR7" s="24">
        <v>89.31</v>
      </c>
      <c r="AS7" s="24">
        <v>91.33</v>
      </c>
      <c r="AT7" s="24">
        <v>111.69</v>
      </c>
      <c r="AU7" s="24">
        <v>-583.51</v>
      </c>
      <c r="AV7" s="24">
        <v>-711.01</v>
      </c>
      <c r="AW7" s="24">
        <v>-796.65</v>
      </c>
      <c r="AX7" s="24">
        <v>-872.5</v>
      </c>
      <c r="AY7" s="24">
        <v>-1099.69</v>
      </c>
      <c r="AZ7" s="24">
        <v>89.72</v>
      </c>
      <c r="BA7" s="24">
        <v>100.47</v>
      </c>
      <c r="BB7" s="24">
        <v>122.71</v>
      </c>
      <c r="BC7" s="24">
        <v>138.19999999999999</v>
      </c>
      <c r="BD7" s="24">
        <v>126.97</v>
      </c>
      <c r="BE7" s="24">
        <v>111.29</v>
      </c>
      <c r="BF7" s="24">
        <v>1728.84</v>
      </c>
      <c r="BG7" s="24">
        <v>1578.01</v>
      </c>
      <c r="BH7" s="24">
        <v>1513.21</v>
      </c>
      <c r="BI7" s="24">
        <v>1449.47</v>
      </c>
      <c r="BJ7" s="24">
        <v>1384.29</v>
      </c>
      <c r="BK7" s="24">
        <v>270.57</v>
      </c>
      <c r="BL7" s="24">
        <v>294.27</v>
      </c>
      <c r="BM7" s="24">
        <v>294.08999999999997</v>
      </c>
      <c r="BN7" s="24">
        <v>294.08999999999997</v>
      </c>
      <c r="BO7" s="24">
        <v>338.47</v>
      </c>
      <c r="BP7" s="24">
        <v>349.83</v>
      </c>
      <c r="BQ7" s="24">
        <v>26.28</v>
      </c>
      <c r="BR7" s="24">
        <v>26.65</v>
      </c>
      <c r="BS7" s="24">
        <v>25.66</v>
      </c>
      <c r="BT7" s="24">
        <v>25.59</v>
      </c>
      <c r="BU7" s="24">
        <v>24.67</v>
      </c>
      <c r="BV7" s="24">
        <v>62.5</v>
      </c>
      <c r="BW7" s="24">
        <v>60.59</v>
      </c>
      <c r="BX7" s="24">
        <v>60</v>
      </c>
      <c r="BY7" s="24">
        <v>59.01</v>
      </c>
      <c r="BZ7" s="24">
        <v>56.06</v>
      </c>
      <c r="CA7" s="24">
        <v>53.65</v>
      </c>
      <c r="CB7" s="24">
        <v>695.15</v>
      </c>
      <c r="CC7" s="24">
        <v>683.96</v>
      </c>
      <c r="CD7" s="24">
        <v>712.69</v>
      </c>
      <c r="CE7" s="24">
        <v>721.45</v>
      </c>
      <c r="CF7" s="24">
        <v>746.71</v>
      </c>
      <c r="CG7" s="24">
        <v>269.33</v>
      </c>
      <c r="CH7" s="24">
        <v>280.23</v>
      </c>
      <c r="CI7" s="24">
        <v>282.70999999999998</v>
      </c>
      <c r="CJ7" s="24">
        <v>291.82</v>
      </c>
      <c r="CK7" s="24">
        <v>304.36</v>
      </c>
      <c r="CL7" s="24">
        <v>307.86</v>
      </c>
      <c r="CM7" s="24">
        <v>31.06</v>
      </c>
      <c r="CN7" s="24">
        <v>31.72</v>
      </c>
      <c r="CO7" s="24">
        <v>29.82</v>
      </c>
      <c r="CP7" s="24">
        <v>29.18</v>
      </c>
      <c r="CQ7" s="24">
        <v>29.41</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v>35.15</v>
      </c>
      <c r="DJ7" s="24">
        <v>38.46</v>
      </c>
      <c r="DK7" s="24">
        <v>41.69</v>
      </c>
      <c r="DL7" s="24">
        <v>44.83</v>
      </c>
      <c r="DM7" s="24">
        <v>48.01</v>
      </c>
      <c r="DN7" s="24">
        <v>23.76</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00051673</cp:lastModifiedBy>
  <dcterms:created xsi:type="dcterms:W3CDTF">2025-01-24T07:24:28Z</dcterms:created>
  <dcterms:modified xsi:type="dcterms:W3CDTF">2025-01-28T10:20:40Z</dcterms:modified>
  <cp:category/>
</cp:coreProperties>
</file>