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gnfs01v\027500公共施設マネジメント推進課$\10民間活力活用\05指定管理者制度\10指定管理者制度推進\★★様式等（最新版）\02 【様式】募集（申請書)\No.6~10　申請用様式\"/>
    </mc:Choice>
  </mc:AlternateContent>
  <bookViews>
    <workbookView xWindow="120" yWindow="75" windowWidth="17235" windowHeight="8055" tabRatio="690"/>
  </bookViews>
  <sheets>
    <sheet name="１.指定事業収支予算書" sheetId="1" r:id="rId1"/>
    <sheet name="別紙１（人件費）" sheetId="14" r:id="rId2"/>
    <sheet name="別紙２（設備管理費、本社経費）" sheetId="5" r:id="rId3"/>
    <sheet name="2.自主事業予算書" sheetId="2" r:id="rId4"/>
    <sheet name="１の補足" sheetId="16" r:id="rId5"/>
    <sheet name="別紙１記入例" sheetId="17" r:id="rId6"/>
    <sheet name="別紙２ 記入例" sheetId="8" r:id="rId7"/>
  </sheets>
  <definedNames>
    <definedName name="_xlnm.Print_Area" localSheetId="0">'１.指定事業収支予算書'!$A$1:$D$38</definedName>
    <definedName name="_xlnm.Print_Area" localSheetId="3">'2.自主事業予算書'!$A:$I</definedName>
    <definedName name="_xlnm.Print_Area" localSheetId="1">'別紙１（人件費）'!$A$1:$S$40</definedName>
    <definedName name="_xlnm.Print_Area" localSheetId="5">別紙１記入例!$A$1:$S$40</definedName>
    <definedName name="_xlnm.Print_Area" localSheetId="6">'別紙２ 記入例'!$A:$E</definedName>
    <definedName name="_xlnm.Print_Area" localSheetId="2">'別紙２（設備管理費、本社経費）'!$A:$E</definedName>
  </definedNames>
  <calcPr calcId="162913"/>
</workbook>
</file>

<file path=xl/calcChain.xml><?xml version="1.0" encoding="utf-8"?>
<calcChain xmlns="http://schemas.openxmlformats.org/spreadsheetml/2006/main">
  <c r="J23" i="17" l="1"/>
  <c r="G37" i="17"/>
  <c r="G38" i="17"/>
  <c r="J38" i="17" s="1"/>
  <c r="G39" i="17"/>
  <c r="H40" i="17"/>
  <c r="J39" i="17"/>
  <c r="J37" i="17"/>
  <c r="O32" i="17"/>
  <c r="H31" i="17"/>
  <c r="J31" i="17" s="1"/>
  <c r="N31" i="17" s="1"/>
  <c r="Q31" i="17" s="1"/>
  <c r="H30" i="17"/>
  <c r="J30" i="17" s="1"/>
  <c r="N30" i="17" s="1"/>
  <c r="Q30" i="17" s="1"/>
  <c r="H29" i="17"/>
  <c r="J29" i="17" s="1"/>
  <c r="N29" i="17" s="1"/>
  <c r="Q29" i="17" s="1"/>
  <c r="H28" i="17"/>
  <c r="J28" i="17" s="1"/>
  <c r="O24" i="17"/>
  <c r="H23" i="17"/>
  <c r="N23" i="17" s="1"/>
  <c r="Q23" i="17" s="1"/>
  <c r="H22" i="17"/>
  <c r="J22" i="17" s="1"/>
  <c r="N22" i="17" s="1"/>
  <c r="Q22" i="17" s="1"/>
  <c r="H21" i="17"/>
  <c r="J21" i="17" s="1"/>
  <c r="N21" i="17" s="1"/>
  <c r="Q21" i="17" s="1"/>
  <c r="H20" i="17"/>
  <c r="J20" i="17" s="1"/>
  <c r="N20" i="17" s="1"/>
  <c r="Q20" i="17" s="1"/>
  <c r="O16" i="17"/>
  <c r="H15" i="17"/>
  <c r="J15" i="17" s="1"/>
  <c r="N15" i="17" s="1"/>
  <c r="Q15" i="17" s="1"/>
  <c r="H14" i="17"/>
  <c r="J14" i="17" s="1"/>
  <c r="N14" i="17" s="1"/>
  <c r="Q14" i="17" s="1"/>
  <c r="H13" i="17"/>
  <c r="J13" i="17" s="1"/>
  <c r="N13" i="17" s="1"/>
  <c r="Q13" i="17" s="1"/>
  <c r="H12" i="17"/>
  <c r="J12" i="17" s="1"/>
  <c r="N12" i="17" s="1"/>
  <c r="Q12" i="17" s="1"/>
  <c r="H11" i="17"/>
  <c r="J11" i="17" s="1"/>
  <c r="N11" i="17" s="1"/>
  <c r="Q11" i="17" s="1"/>
  <c r="H10" i="17"/>
  <c r="J10" i="17" s="1"/>
  <c r="N10" i="17" s="1"/>
  <c r="Q10" i="17" s="1"/>
  <c r="D1" i="17"/>
  <c r="H12" i="14"/>
  <c r="J12" i="14" s="1"/>
  <c r="N12" i="14" s="1"/>
  <c r="Q12" i="14" s="1"/>
  <c r="N28" i="17" l="1"/>
  <c r="Q28" i="17" s="1"/>
  <c r="Q32" i="17" s="1"/>
  <c r="Q4" i="17"/>
  <c r="Q16" i="17"/>
  <c r="Q24" i="17"/>
  <c r="J40" i="17"/>
  <c r="G39" i="14"/>
  <c r="G38" i="14"/>
  <c r="G37" i="14"/>
  <c r="R4" i="17" l="1"/>
  <c r="A2" i="5"/>
  <c r="D1" i="14" l="1"/>
  <c r="B3" i="14" l="1"/>
  <c r="J38" i="14" l="1"/>
  <c r="J37" i="14"/>
  <c r="H40" i="14"/>
  <c r="H10" i="14"/>
  <c r="J10" i="14" s="1"/>
  <c r="N10" i="14" s="1"/>
  <c r="Q10" i="14" s="1"/>
  <c r="H30" i="14"/>
  <c r="J30" i="14" s="1"/>
  <c r="H23" i="14"/>
  <c r="J23" i="14" s="1"/>
  <c r="H21" i="14"/>
  <c r="J21" i="14" s="1"/>
  <c r="H22" i="14"/>
  <c r="J22" i="14" s="1"/>
  <c r="O32" i="14"/>
  <c r="H31" i="14"/>
  <c r="J31" i="14" s="1"/>
  <c r="H29" i="14"/>
  <c r="J29" i="14" s="1"/>
  <c r="H28" i="14"/>
  <c r="J28" i="14" s="1"/>
  <c r="O24" i="14"/>
  <c r="H20" i="14"/>
  <c r="J20" i="14" s="1"/>
  <c r="O16" i="14"/>
  <c r="H15" i="14"/>
  <c r="J15" i="14" s="1"/>
  <c r="N15" i="14" s="1"/>
  <c r="Q15" i="14" s="1"/>
  <c r="H14" i="14"/>
  <c r="J14" i="14" s="1"/>
  <c r="N14" i="14" s="1"/>
  <c r="Q14" i="14" s="1"/>
  <c r="H13" i="14"/>
  <c r="J13" i="14" s="1"/>
  <c r="N13" i="14" s="1"/>
  <c r="Q13" i="14" s="1"/>
  <c r="H11" i="14"/>
  <c r="J11" i="14" s="1"/>
  <c r="N11" i="14" s="1"/>
  <c r="Q11" i="14" s="1"/>
  <c r="D17" i="1" l="1"/>
  <c r="J39" i="14"/>
  <c r="J40" i="14" s="1"/>
  <c r="Q4" i="14"/>
  <c r="N31" i="14"/>
  <c r="Q31" i="14" s="1"/>
  <c r="Q16" i="14"/>
  <c r="N22" i="14" l="1"/>
  <c r="Q22" i="14" s="1"/>
  <c r="N23" i="14"/>
  <c r="Q23" i="14" s="1"/>
  <c r="N21" i="14"/>
  <c r="Q21" i="14" s="1"/>
  <c r="N20" i="14"/>
  <c r="Q20" i="14" s="1"/>
  <c r="N28" i="14"/>
  <c r="Q28" i="14" s="1"/>
  <c r="N29" i="14"/>
  <c r="Q29" i="14" s="1"/>
  <c r="N30" i="14"/>
  <c r="Q30" i="14" s="1"/>
  <c r="Q24" i="14" l="1"/>
  <c r="Q32" i="14"/>
  <c r="E9" i="5"/>
  <c r="R4" i="14" l="1"/>
  <c r="C17" i="1" s="1"/>
  <c r="C13" i="1"/>
  <c r="B29" i="8" l="1"/>
  <c r="E18" i="8"/>
  <c r="E17" i="8"/>
  <c r="E16" i="8"/>
  <c r="E15" i="8"/>
  <c r="E14" i="8"/>
  <c r="E13" i="8"/>
  <c r="E12" i="8"/>
  <c r="E11" i="8"/>
  <c r="E10" i="8"/>
  <c r="E9" i="8"/>
  <c r="E8" i="8"/>
  <c r="E7" i="8"/>
  <c r="E19" i="8" l="1"/>
  <c r="B4" i="5"/>
  <c r="E10" i="5"/>
  <c r="E11" i="5"/>
  <c r="E12" i="5"/>
  <c r="E13" i="5"/>
  <c r="E14" i="5"/>
  <c r="E19" i="5"/>
  <c r="E18" i="5"/>
  <c r="E17" i="5"/>
  <c r="E16" i="5"/>
  <c r="E15" i="5"/>
  <c r="E8" i="5"/>
  <c r="B30" i="5"/>
  <c r="C24" i="1" s="1"/>
  <c r="D35" i="2"/>
  <c r="D34" i="2"/>
  <c r="E20" i="5" l="1"/>
  <c r="C18" i="1" s="1"/>
  <c r="D63" i="2" l="1"/>
  <c r="D59" i="2"/>
  <c r="D48" i="2"/>
  <c r="D44" i="2"/>
  <c r="D49" i="2" s="1"/>
  <c r="D64" i="2" l="1"/>
  <c r="D30" i="2"/>
  <c r="D26" i="2"/>
  <c r="D31" i="2" s="1"/>
  <c r="D15" i="2"/>
  <c r="D11" i="2"/>
  <c r="D16" i="2" l="1"/>
  <c r="C29" i="1" l="1"/>
  <c r="C30" i="1" s="1"/>
</calcChain>
</file>

<file path=xl/comments1.xml><?xml version="1.0" encoding="utf-8"?>
<comments xmlns="http://schemas.openxmlformats.org/spreadsheetml/2006/main">
  <authors>
    <author>00048442</author>
  </authors>
  <commentList>
    <comment ref="F18" authorId="0" shapeId="0">
      <text>
        <r>
          <rPr>
            <b/>
            <sz val="8"/>
            <color indexed="81"/>
            <rFont val="メイリオ"/>
            <family val="3"/>
            <charset val="128"/>
          </rPr>
          <t>ここの単位は「</t>
        </r>
        <r>
          <rPr>
            <b/>
            <sz val="8"/>
            <color indexed="10"/>
            <rFont val="メイリオ"/>
            <family val="3"/>
            <charset val="128"/>
          </rPr>
          <t>円</t>
        </r>
        <r>
          <rPr>
            <b/>
            <sz val="8"/>
            <color indexed="81"/>
            <rFont val="メイリオ"/>
            <family val="3"/>
            <charset val="128"/>
          </rPr>
          <t>」</t>
        </r>
      </text>
    </comment>
    <comment ref="F26" authorId="0" shapeId="0">
      <text>
        <r>
          <rPr>
            <b/>
            <sz val="8"/>
            <color indexed="81"/>
            <rFont val="メイリオ"/>
            <family val="3"/>
            <charset val="128"/>
          </rPr>
          <t>ここの単位は「</t>
        </r>
        <r>
          <rPr>
            <b/>
            <sz val="8"/>
            <color indexed="10"/>
            <rFont val="メイリオ"/>
            <family val="3"/>
            <charset val="128"/>
          </rPr>
          <t>円</t>
        </r>
        <r>
          <rPr>
            <b/>
            <sz val="8"/>
            <color indexed="81"/>
            <rFont val="メイリオ"/>
            <family val="3"/>
            <charset val="128"/>
          </rPr>
          <t>」</t>
        </r>
      </text>
    </comment>
  </commentList>
</comments>
</file>

<file path=xl/comments2.xml><?xml version="1.0" encoding="utf-8"?>
<comments xmlns="http://schemas.openxmlformats.org/spreadsheetml/2006/main">
  <authors>
    <author>00048442</author>
  </authors>
  <commentList>
    <comment ref="F18" authorId="0" shapeId="0">
      <text>
        <r>
          <rPr>
            <b/>
            <sz val="8"/>
            <color indexed="81"/>
            <rFont val="メイリオ"/>
            <family val="3"/>
            <charset val="128"/>
          </rPr>
          <t>ここの単位は「</t>
        </r>
        <r>
          <rPr>
            <b/>
            <sz val="8"/>
            <color indexed="10"/>
            <rFont val="メイリオ"/>
            <family val="3"/>
            <charset val="128"/>
          </rPr>
          <t>円</t>
        </r>
        <r>
          <rPr>
            <b/>
            <sz val="8"/>
            <color indexed="81"/>
            <rFont val="メイリオ"/>
            <family val="3"/>
            <charset val="128"/>
          </rPr>
          <t>」</t>
        </r>
      </text>
    </comment>
    <comment ref="F26" authorId="0" shapeId="0">
      <text>
        <r>
          <rPr>
            <b/>
            <sz val="8"/>
            <color indexed="81"/>
            <rFont val="メイリオ"/>
            <family val="3"/>
            <charset val="128"/>
          </rPr>
          <t>ここの単位は「</t>
        </r>
        <r>
          <rPr>
            <b/>
            <sz val="8"/>
            <color indexed="10"/>
            <rFont val="メイリオ"/>
            <family val="3"/>
            <charset val="128"/>
          </rPr>
          <t>円</t>
        </r>
        <r>
          <rPr>
            <b/>
            <sz val="8"/>
            <color indexed="81"/>
            <rFont val="メイリオ"/>
            <family val="3"/>
            <charset val="128"/>
          </rPr>
          <t>」</t>
        </r>
      </text>
    </comment>
  </commentList>
</comments>
</file>

<file path=xl/sharedStrings.xml><?xml version="1.0" encoding="utf-8"?>
<sst xmlns="http://schemas.openxmlformats.org/spreadsheetml/2006/main" count="430" uniqueCount="204">
  <si>
    <t>金額</t>
    <rPh sb="0" eb="2">
      <t>キンガク</t>
    </rPh>
    <phoneticPr fontId="1"/>
  </si>
  <si>
    <t>（単位：千円）</t>
    <rPh sb="1" eb="3">
      <t>タンイ</t>
    </rPh>
    <rPh sb="4" eb="6">
      <t>センエン</t>
    </rPh>
    <phoneticPr fontId="1"/>
  </si>
  <si>
    <t>収入合計（Ａ）</t>
    <rPh sb="0" eb="2">
      <t>シュウニュウ</t>
    </rPh>
    <rPh sb="2" eb="4">
      <t>ゴウケイ</t>
    </rPh>
    <phoneticPr fontId="1"/>
  </si>
  <si>
    <t>支出合計（Ｂ）</t>
    <rPh sb="0" eb="2">
      <t>シシュツ</t>
    </rPh>
    <rPh sb="2" eb="4">
      <t>ゴウケイ</t>
    </rPh>
    <phoneticPr fontId="1"/>
  </si>
  <si>
    <t>収支（Ａ－Ｂ）</t>
    <rPh sb="0" eb="2">
      <t>シュウシ</t>
    </rPh>
    <phoneticPr fontId="1"/>
  </si>
  <si>
    <t>（注）</t>
    <rPh sb="1" eb="2">
      <t>チュウ</t>
    </rPh>
    <phoneticPr fontId="1"/>
  </si>
  <si>
    <t>２　収支予算書は、年度ごとに指定期間の分を作成してください。</t>
    <rPh sb="2" eb="4">
      <t>シュウシ</t>
    </rPh>
    <rPh sb="4" eb="7">
      <t>ヨサンショ</t>
    </rPh>
    <rPh sb="9" eb="11">
      <t>ネンド</t>
    </rPh>
    <rPh sb="14" eb="16">
      <t>シテイ</t>
    </rPh>
    <rPh sb="16" eb="18">
      <t>キカン</t>
    </rPh>
    <rPh sb="19" eb="20">
      <t>ブン</t>
    </rPh>
    <rPh sb="21" eb="23">
      <t>サクセイ</t>
    </rPh>
    <phoneticPr fontId="1"/>
  </si>
  <si>
    <t>【参考】使用料</t>
    <rPh sb="1" eb="3">
      <t>サンコウ</t>
    </rPh>
    <phoneticPr fontId="1"/>
  </si>
  <si>
    <t>事業名</t>
    <rPh sb="0" eb="2">
      <t>ジギョウ</t>
    </rPh>
    <rPh sb="2" eb="3">
      <t>メイ</t>
    </rPh>
    <phoneticPr fontId="1"/>
  </si>
  <si>
    <t>備考</t>
    <rPh sb="0" eb="2">
      <t>ビコウ</t>
    </rPh>
    <phoneticPr fontId="1"/>
  </si>
  <si>
    <t>①募集対象</t>
    <rPh sb="1" eb="3">
      <t>ボシュウ</t>
    </rPh>
    <rPh sb="3" eb="5">
      <t>タイショウ</t>
    </rPh>
    <phoneticPr fontId="1"/>
  </si>
  <si>
    <t>②募集人数</t>
    <rPh sb="1" eb="3">
      <t>ボシュウ</t>
    </rPh>
    <rPh sb="3" eb="5">
      <t>ニンズウ</t>
    </rPh>
    <phoneticPr fontId="1"/>
  </si>
  <si>
    <t>事業ごとに記載してください</t>
    <rPh sb="0" eb="2">
      <t>ジギョウ</t>
    </rPh>
    <rPh sb="5" eb="7">
      <t>キサイ</t>
    </rPh>
    <phoneticPr fontId="1"/>
  </si>
  <si>
    <t>利用料金</t>
    <rPh sb="0" eb="2">
      <t>リヨウ</t>
    </rPh>
    <rPh sb="2" eb="4">
      <t>リョウキン</t>
    </rPh>
    <phoneticPr fontId="2"/>
  </si>
  <si>
    <t>指定管理料</t>
    <rPh sb="0" eb="2">
      <t>シテイ</t>
    </rPh>
    <rPh sb="2" eb="4">
      <t>カンリ</t>
    </rPh>
    <rPh sb="4" eb="5">
      <t>リョウ</t>
    </rPh>
    <phoneticPr fontId="2"/>
  </si>
  <si>
    <t>委託料</t>
    <rPh sb="0" eb="2">
      <t>イタク</t>
    </rPh>
    <rPh sb="2" eb="3">
      <t>リョウ</t>
    </rPh>
    <phoneticPr fontId="2"/>
  </si>
  <si>
    <t>販売収入等</t>
    <rPh sb="0" eb="2">
      <t>ハンバイ</t>
    </rPh>
    <rPh sb="2" eb="4">
      <t>シュウニュウ</t>
    </rPh>
    <rPh sb="4" eb="5">
      <t>トウ</t>
    </rPh>
    <phoneticPr fontId="2"/>
  </si>
  <si>
    <t>その他収入</t>
    <rPh sb="2" eb="3">
      <t>タ</t>
    </rPh>
    <rPh sb="3" eb="5">
      <t>シュウニュウ</t>
    </rPh>
    <phoneticPr fontId="2"/>
  </si>
  <si>
    <t>人件費</t>
  </si>
  <si>
    <t>設備管理費</t>
  </si>
  <si>
    <t>備品購入費</t>
  </si>
  <si>
    <t>修繕費</t>
  </si>
  <si>
    <t>光熱水費</t>
  </si>
  <si>
    <t>事業費</t>
  </si>
  <si>
    <t>事務経費</t>
  </si>
  <si>
    <t>本社経費</t>
    <rPh sb="0" eb="2">
      <t>ホンシャ</t>
    </rPh>
    <rPh sb="2" eb="4">
      <t>ケイヒ</t>
    </rPh>
    <phoneticPr fontId="2"/>
  </si>
  <si>
    <t>その他</t>
  </si>
  <si>
    <t>【提案用】</t>
    <rPh sb="1" eb="4">
      <t>テイアンヨウ</t>
    </rPh>
    <phoneticPr fontId="1"/>
  </si>
  <si>
    <t>１　会計年度　　毎年４月１日から翌年３月31日まで</t>
    <phoneticPr fontId="1"/>
  </si>
  <si>
    <t>施設の名称</t>
    <rPh sb="0" eb="2">
      <t>シセツ</t>
    </rPh>
    <rPh sb="3" eb="5">
      <t>メイショウ</t>
    </rPh>
    <phoneticPr fontId="1"/>
  </si>
  <si>
    <t>４　収入、支出がない項目は「０」としてくだい。</t>
    <phoneticPr fontId="1"/>
  </si>
  <si>
    <t>６　未払消費税等はその他へ計上してください。</t>
    <rPh sb="2" eb="3">
      <t>ミ</t>
    </rPh>
    <rPh sb="3" eb="4">
      <t>バライ</t>
    </rPh>
    <rPh sb="4" eb="8">
      <t>ショウヒゼイナド</t>
    </rPh>
    <rPh sb="11" eb="12">
      <t>タ</t>
    </rPh>
    <rPh sb="13" eb="15">
      <t>ケイジョウ</t>
    </rPh>
    <phoneticPr fontId="1"/>
  </si>
  <si>
    <t>項目</t>
    <rPh sb="0" eb="2">
      <t>コウモク</t>
    </rPh>
    <phoneticPr fontId="1"/>
  </si>
  <si>
    <t>収入</t>
    <rPh sb="0" eb="2">
      <t>シュウニュウ</t>
    </rPh>
    <phoneticPr fontId="1"/>
  </si>
  <si>
    <t>支出</t>
    <rPh sb="0" eb="2">
      <t>シシュツ</t>
    </rPh>
    <phoneticPr fontId="1"/>
  </si>
  <si>
    <t>３　収入項目及び支出項目の変更はできません。空欄行への追加は必要最小限としてください。</t>
    <rPh sb="2" eb="4">
      <t>シュウニュウ</t>
    </rPh>
    <rPh sb="4" eb="6">
      <t>コウモク</t>
    </rPh>
    <rPh sb="6" eb="7">
      <t>オヨ</t>
    </rPh>
    <rPh sb="8" eb="10">
      <t>シシュツ</t>
    </rPh>
    <rPh sb="10" eb="12">
      <t>コウモク</t>
    </rPh>
    <rPh sb="13" eb="15">
      <t>ヘンコウ</t>
    </rPh>
    <rPh sb="22" eb="24">
      <t>クウラン</t>
    </rPh>
    <rPh sb="24" eb="25">
      <t>ギョウ</t>
    </rPh>
    <rPh sb="27" eb="29">
      <t>ツイカ</t>
    </rPh>
    <rPh sb="30" eb="32">
      <t>ヒツヨウ</t>
    </rPh>
    <rPh sb="32" eb="35">
      <t>サイショウゲン</t>
    </rPh>
    <phoneticPr fontId="1"/>
  </si>
  <si>
    <t>本社経費の積算</t>
    <rPh sb="0" eb="2">
      <t>ホンシャ</t>
    </rPh>
    <rPh sb="2" eb="4">
      <t>ケイヒ</t>
    </rPh>
    <rPh sb="5" eb="7">
      <t>セキサン</t>
    </rPh>
    <phoneticPr fontId="1"/>
  </si>
  <si>
    <t>内訳、積算基礎の概要</t>
    <rPh sb="0" eb="2">
      <t>ウチワケ</t>
    </rPh>
    <rPh sb="3" eb="5">
      <t>セキサン</t>
    </rPh>
    <rPh sb="5" eb="7">
      <t>キソ</t>
    </rPh>
    <rPh sb="8" eb="10">
      <t>ガイヨウ</t>
    </rPh>
    <phoneticPr fontId="1"/>
  </si>
  <si>
    <t>長野市</t>
    <rPh sb="0" eb="2">
      <t>ナガノ</t>
    </rPh>
    <rPh sb="2" eb="3">
      <t>シ</t>
    </rPh>
    <phoneticPr fontId="1"/>
  </si>
  <si>
    <t>Ⅰ種備品</t>
    <rPh sb="1" eb="2">
      <t>シュ</t>
    </rPh>
    <rPh sb="2" eb="4">
      <t>ビヒン</t>
    </rPh>
    <phoneticPr fontId="1"/>
  </si>
  <si>
    <t>人件費合計</t>
    <rPh sb="0" eb="3">
      <t>ジンケンヒ</t>
    </rPh>
    <rPh sb="3" eb="5">
      <t>ゴウケイ</t>
    </rPh>
    <phoneticPr fontId="1"/>
  </si>
  <si>
    <t>内容</t>
    <rPh sb="0" eb="2">
      <t>ナイヨウ</t>
    </rPh>
    <phoneticPr fontId="1"/>
  </si>
  <si>
    <t>金額</t>
    <rPh sb="0" eb="2">
      <t>キンガク</t>
    </rPh>
    <phoneticPr fontId="1"/>
  </si>
  <si>
    <t>設備管理費合計</t>
    <rPh sb="0" eb="2">
      <t>セツビ</t>
    </rPh>
    <rPh sb="2" eb="5">
      <t>カンリヒ</t>
    </rPh>
    <rPh sb="5" eb="7">
      <t>ゴウケイ</t>
    </rPh>
    <phoneticPr fontId="1"/>
  </si>
  <si>
    <t>内容</t>
    <rPh sb="0" eb="2">
      <t>ナイヨウ</t>
    </rPh>
    <phoneticPr fontId="1"/>
  </si>
  <si>
    <t>積算根拠</t>
    <rPh sb="0" eb="2">
      <t>セキサン</t>
    </rPh>
    <rPh sb="2" eb="4">
      <t>コンキョ</t>
    </rPh>
    <phoneticPr fontId="1"/>
  </si>
  <si>
    <t>①金額</t>
    <rPh sb="1" eb="3">
      <t>キンガク</t>
    </rPh>
    <phoneticPr fontId="1"/>
  </si>
  <si>
    <t>②
数量</t>
    <rPh sb="2" eb="4">
      <t>スウリョウ</t>
    </rPh>
    <phoneticPr fontId="1"/>
  </si>
  <si>
    <t>計
①×②</t>
    <rPh sb="0" eb="1">
      <t>ケイ</t>
    </rPh>
    <phoneticPr fontId="1"/>
  </si>
  <si>
    <t>設備管理費の積算</t>
    <rPh sb="0" eb="2">
      <t>セツビ</t>
    </rPh>
    <rPh sb="2" eb="5">
      <t>カンリヒ</t>
    </rPh>
    <rPh sb="6" eb="8">
      <t>セキサン</t>
    </rPh>
    <phoneticPr fontId="1"/>
  </si>
  <si>
    <t>本社経費合計</t>
    <rPh sb="0" eb="2">
      <t>ホンシャ</t>
    </rPh>
    <rPh sb="2" eb="4">
      <t>ケイヒ</t>
    </rPh>
    <rPh sb="4" eb="6">
      <t>ゴウケイ</t>
    </rPh>
    <phoneticPr fontId="1"/>
  </si>
  <si>
    <t>５　支出（人件費・本社経費）については、別紙内訳を作成してください。</t>
    <rPh sb="2" eb="4">
      <t>シシュツ</t>
    </rPh>
    <rPh sb="5" eb="8">
      <t>ジンケンヒ</t>
    </rPh>
    <rPh sb="9" eb="11">
      <t>ホンシャ</t>
    </rPh>
    <rPh sb="11" eb="13">
      <t>ケイヒ</t>
    </rPh>
    <rPh sb="20" eb="22">
      <t>ベッシ</t>
    </rPh>
    <rPh sb="22" eb="24">
      <t>ウチワケ</t>
    </rPh>
    <rPh sb="25" eb="27">
      <t>サクセイ</t>
    </rPh>
    <phoneticPr fontId="1"/>
  </si>
  <si>
    <t>所長</t>
    <rPh sb="0" eb="2">
      <t>ショチョウ</t>
    </rPh>
    <phoneticPr fontId="1"/>
  </si>
  <si>
    <t>副所長</t>
    <rPh sb="0" eb="3">
      <t>フクショチョウ</t>
    </rPh>
    <phoneticPr fontId="1"/>
  </si>
  <si>
    <t>主任</t>
    <rPh sb="0" eb="2">
      <t>シュニン</t>
    </rPh>
    <phoneticPr fontId="1"/>
  </si>
  <si>
    <t>事務員Ａ</t>
    <rPh sb="0" eb="3">
      <t>ジムイン</t>
    </rPh>
    <phoneticPr fontId="1"/>
  </si>
  <si>
    <t>館内清掃業務委託</t>
    <rPh sb="0" eb="2">
      <t>カンナイ</t>
    </rPh>
    <rPh sb="2" eb="4">
      <t>セイソウ</t>
    </rPh>
    <rPh sb="4" eb="6">
      <t>ギョウム</t>
    </rPh>
    <rPh sb="6" eb="8">
      <t>イタク</t>
    </rPh>
    <phoneticPr fontId="1"/>
  </si>
  <si>
    <t>植栽管理業務委託</t>
    <rPh sb="0" eb="2">
      <t>ショクサイ</t>
    </rPh>
    <rPh sb="2" eb="4">
      <t>カンリ</t>
    </rPh>
    <rPh sb="4" eb="6">
      <t>ギョウム</t>
    </rPh>
    <rPh sb="6" eb="8">
      <t>イタク</t>
    </rPh>
    <phoneticPr fontId="1"/>
  </si>
  <si>
    <t>エレベーター保守点検業務委託</t>
    <rPh sb="6" eb="8">
      <t>ホシュ</t>
    </rPh>
    <rPh sb="8" eb="10">
      <t>テンケン</t>
    </rPh>
    <rPh sb="10" eb="12">
      <t>ギョウム</t>
    </rPh>
    <rPh sb="12" eb="14">
      <t>イタク</t>
    </rPh>
    <phoneticPr fontId="1"/>
  </si>
  <si>
    <t>１２条点検業務委託</t>
    <rPh sb="2" eb="3">
      <t>ジョウ</t>
    </rPh>
    <rPh sb="3" eb="5">
      <t>テンケン</t>
    </rPh>
    <rPh sb="5" eb="7">
      <t>ギョウム</t>
    </rPh>
    <rPh sb="7" eb="9">
      <t>イタク</t>
    </rPh>
    <phoneticPr fontId="1"/>
  </si>
  <si>
    <t>消防点検業務委託</t>
    <rPh sb="0" eb="2">
      <t>ショウボウ</t>
    </rPh>
    <rPh sb="2" eb="4">
      <t>テンケン</t>
    </rPh>
    <rPh sb="4" eb="6">
      <t>ギョウム</t>
    </rPh>
    <rPh sb="6" eb="8">
      <t>イタク</t>
    </rPh>
    <phoneticPr fontId="1"/>
  </si>
  <si>
    <t>警備業務委託</t>
    <rPh sb="0" eb="2">
      <t>ケイビ</t>
    </rPh>
    <rPh sb="2" eb="4">
      <t>ギョウム</t>
    </rPh>
    <rPh sb="4" eb="6">
      <t>イタク</t>
    </rPh>
    <phoneticPr fontId="1"/>
  </si>
  <si>
    <t>ボイラー点検業務委託</t>
    <rPh sb="4" eb="6">
      <t>テンケン</t>
    </rPh>
    <rPh sb="6" eb="8">
      <t>ギョウム</t>
    </rPh>
    <rPh sb="8" eb="10">
      <t>イタク</t>
    </rPh>
    <phoneticPr fontId="1"/>
  </si>
  <si>
    <t>電気設備保安業務委託</t>
    <rPh sb="0" eb="2">
      <t>デンキ</t>
    </rPh>
    <rPh sb="2" eb="4">
      <t>セツビ</t>
    </rPh>
    <rPh sb="4" eb="6">
      <t>ホアン</t>
    </rPh>
    <rPh sb="6" eb="8">
      <t>ギョウム</t>
    </rPh>
    <rPh sb="8" eb="10">
      <t>イタク</t>
    </rPh>
    <phoneticPr fontId="1"/>
  </si>
  <si>
    <t>上記に含む</t>
    <rPh sb="0" eb="2">
      <t>ジョウキ</t>
    </rPh>
    <rPh sb="3" eb="4">
      <t>フク</t>
    </rPh>
    <phoneticPr fontId="1"/>
  </si>
  <si>
    <t>給与システム管理費</t>
    <rPh sb="0" eb="2">
      <t>キュウヨ</t>
    </rPh>
    <rPh sb="6" eb="9">
      <t>カンリヒ</t>
    </rPh>
    <phoneticPr fontId="1"/>
  </si>
  <si>
    <t>関係施設で按分</t>
    <rPh sb="0" eb="2">
      <t>カンケイ</t>
    </rPh>
    <rPh sb="2" eb="4">
      <t>シセツ</t>
    </rPh>
    <rPh sb="5" eb="7">
      <t>アンブン</t>
    </rPh>
    <phoneticPr fontId="1"/>
  </si>
  <si>
    <t>関係施設の配置人数により按分</t>
    <rPh sb="0" eb="2">
      <t>カンケイ</t>
    </rPh>
    <rPh sb="2" eb="4">
      <t>シセツ</t>
    </rPh>
    <rPh sb="5" eb="7">
      <t>ハイチ</t>
    </rPh>
    <rPh sb="7" eb="9">
      <t>ニンズウ</t>
    </rPh>
    <rPh sb="12" eb="14">
      <t>アンブン</t>
    </rPh>
    <phoneticPr fontId="1"/>
  </si>
  <si>
    <t>人事・労務管理費</t>
    <rPh sb="0" eb="2">
      <t>ジンジ</t>
    </rPh>
    <rPh sb="3" eb="5">
      <t>ロウム</t>
    </rPh>
    <rPh sb="5" eb="7">
      <t>カンリ</t>
    </rPh>
    <rPh sb="7" eb="8">
      <t>ヒ</t>
    </rPh>
    <phoneticPr fontId="1"/>
  </si>
  <si>
    <t>長野市○○センターほか１施設</t>
    <rPh sb="0" eb="3">
      <t>ナガノシ</t>
    </rPh>
    <rPh sb="12" eb="14">
      <t>シセツ</t>
    </rPh>
    <phoneticPr fontId="1"/>
  </si>
  <si>
    <t>（単位：千円）</t>
    <rPh sb="1" eb="3">
      <t>タンイ</t>
    </rPh>
    <rPh sb="4" eb="6">
      <t>センエン</t>
    </rPh>
    <phoneticPr fontId="1"/>
  </si>
  <si>
    <t>日数
／月</t>
    <rPh sb="0" eb="2">
      <t>ニッスウ</t>
    </rPh>
    <rPh sb="4" eb="5">
      <t>ツキ</t>
    </rPh>
    <phoneticPr fontId="1"/>
  </si>
  <si>
    <t>時間
／日</t>
    <rPh sb="0" eb="2">
      <t>ジカン</t>
    </rPh>
    <rPh sb="4" eb="5">
      <t>ニチ</t>
    </rPh>
    <phoneticPr fontId="1"/>
  </si>
  <si>
    <t>①時給
（円）</t>
    <rPh sb="1" eb="3">
      <t>ジキュウ</t>
    </rPh>
    <rPh sb="5" eb="6">
      <t>エン</t>
    </rPh>
    <phoneticPr fontId="1"/>
  </si>
  <si>
    <t>①日給
（円）</t>
    <rPh sb="1" eb="3">
      <t>ニッキュウ</t>
    </rPh>
    <rPh sb="5" eb="6">
      <t>エン</t>
    </rPh>
    <phoneticPr fontId="1"/>
  </si>
  <si>
    <t>スタッフＡ</t>
  </si>
  <si>
    <t>繁忙期のみ</t>
    <rPh sb="0" eb="2">
      <t>ハンボウ</t>
    </rPh>
    <rPh sb="2" eb="3">
      <t>キ</t>
    </rPh>
    <phoneticPr fontId="1"/>
  </si>
  <si>
    <t>自主事業収支予算書（令和　　年度）</t>
    <rPh sb="0" eb="2">
      <t>ジシュ</t>
    </rPh>
    <rPh sb="2" eb="4">
      <t>ジギョウ</t>
    </rPh>
    <rPh sb="4" eb="6">
      <t>シュウシ</t>
    </rPh>
    <rPh sb="6" eb="9">
      <t>ヨサンショ</t>
    </rPh>
    <rPh sb="14" eb="16">
      <t>ネンド</t>
    </rPh>
    <phoneticPr fontId="1"/>
  </si>
  <si>
    <t>その他特記事項</t>
    <phoneticPr fontId="1"/>
  </si>
  <si>
    <t>長野市○○センターほか１施設</t>
    <phoneticPr fontId="1"/>
  </si>
  <si>
    <t>月数</t>
    <rPh sb="0" eb="2">
      <t>ツキスウ</t>
    </rPh>
    <phoneticPr fontId="1"/>
  </si>
  <si>
    <t>④賞与
（年額）</t>
    <rPh sb="1" eb="3">
      <t>ショウヨ</t>
    </rPh>
    <rPh sb="5" eb="7">
      <t>ネンガク</t>
    </rPh>
    <phoneticPr fontId="1"/>
  </si>
  <si>
    <t>…（網掛は）自動計算等の記入不要</t>
    <rPh sb="2" eb="4">
      <t>アミカ</t>
    </rPh>
    <rPh sb="6" eb="8">
      <t>ジドウ</t>
    </rPh>
    <rPh sb="8" eb="10">
      <t>ケイサン</t>
    </rPh>
    <rPh sb="10" eb="11">
      <t>トウ</t>
    </rPh>
    <rPh sb="12" eb="14">
      <t>キニュウ</t>
    </rPh>
    <rPh sb="14" eb="16">
      <t>フヨウ</t>
    </rPh>
    <phoneticPr fontId="1"/>
  </si>
  <si>
    <t>（単位：千円）</t>
  </si>
  <si>
    <t>※使用料制の場合、指定管理料収入として見込む金額の内、使用料収入として見込む金額を記入してください。</t>
    <phoneticPr fontId="1"/>
  </si>
  <si>
    <t>①月給
（基本給）</t>
    <rPh sb="1" eb="3">
      <t>ゲッキュウ</t>
    </rPh>
    <rPh sb="5" eb="8">
      <t>キホンキュウ</t>
    </rPh>
    <phoneticPr fontId="1"/>
  </si>
  <si>
    <t>②手当
(月額)</t>
    <rPh sb="1" eb="3">
      <t>テアテ</t>
    </rPh>
    <rPh sb="5" eb="7">
      <t>ゲツガク</t>
    </rPh>
    <phoneticPr fontId="1"/>
  </si>
  <si>
    <t>②手当
(月額)</t>
    <phoneticPr fontId="1"/>
  </si>
  <si>
    <t>社会保険（年額）</t>
    <rPh sb="0" eb="2">
      <t>シャカイ</t>
    </rPh>
    <rPh sb="2" eb="4">
      <t>ホケン</t>
    </rPh>
    <rPh sb="5" eb="7">
      <t>ネンガク</t>
    </rPh>
    <phoneticPr fontId="1"/>
  </si>
  <si>
    <t>⑦配置</t>
    <rPh sb="1" eb="3">
      <t>ハイチ</t>
    </rPh>
    <phoneticPr fontId="1"/>
  </si>
  <si>
    <t>人数</t>
    <phoneticPr fontId="1"/>
  </si>
  <si>
    <t>繁忙期のみ、A施設と兼務</t>
    <rPh sb="7" eb="9">
      <t>シセツ</t>
    </rPh>
    <rPh sb="10" eb="12">
      <t>ケンム</t>
    </rPh>
    <phoneticPr fontId="1"/>
  </si>
  <si>
    <t>自主事業と兼務</t>
    <rPh sb="0" eb="2">
      <t>ジシュ</t>
    </rPh>
    <rPh sb="2" eb="4">
      <t>ジギョウ</t>
    </rPh>
    <rPh sb="5" eb="7">
      <t>ケンム</t>
    </rPh>
    <phoneticPr fontId="1"/>
  </si>
  <si>
    <t>区　　分</t>
    <rPh sb="0" eb="1">
      <t>ク</t>
    </rPh>
    <rPh sb="3" eb="4">
      <t>ブン</t>
    </rPh>
    <phoneticPr fontId="1"/>
  </si>
  <si>
    <t>雇用・労災</t>
    <rPh sb="0" eb="2">
      <t>コヨウ</t>
    </rPh>
    <rPh sb="3" eb="5">
      <t>ロウサイ</t>
    </rPh>
    <phoneticPr fontId="1"/>
  </si>
  <si>
    <t>健康・介護・年金</t>
    <rPh sb="3" eb="5">
      <t>カイゴ</t>
    </rPh>
    <rPh sb="6" eb="8">
      <t>ネンキン</t>
    </rPh>
    <phoneticPr fontId="1"/>
  </si>
  <si>
    <t>配置人数</t>
    <rPh sb="0" eb="2">
      <t>ハイチ</t>
    </rPh>
    <rPh sb="2" eb="4">
      <t>ニンズウ</t>
    </rPh>
    <phoneticPr fontId="1"/>
  </si>
  <si>
    <t>　・　施設長、責任者、スタッフなどの役職を記入</t>
    <phoneticPr fontId="1"/>
  </si>
  <si>
    <t>　・　労働月数</t>
    <phoneticPr fontId="1"/>
  </si>
  <si>
    <t>①手当</t>
    <rPh sb="1" eb="3">
      <t>テアテ</t>
    </rPh>
    <phoneticPr fontId="1"/>
  </si>
  <si>
    <t>②月数</t>
    <rPh sb="1" eb="3">
      <t>ツキスウ</t>
    </rPh>
    <phoneticPr fontId="1"/>
  </si>
  <si>
    <t>副所長</t>
    <rPh sb="0" eb="1">
      <t>フク</t>
    </rPh>
    <rPh sb="1" eb="3">
      <t>ショチョウ</t>
    </rPh>
    <phoneticPr fontId="1"/>
  </si>
  <si>
    <t>比率</t>
    <rPh sb="0" eb="2">
      <t>ヒリツ</t>
    </rPh>
    <phoneticPr fontId="1"/>
  </si>
  <si>
    <t>　・　Ⅰの③　：　　『①月給(基本給)※月額』＋『②手当（月額）』</t>
    <phoneticPr fontId="1"/>
  </si>
  <si>
    <t>　・　Ⅱの③　：　　『①日給（円）』×『日数/月 ※1ヶ月当たりの平均日数』＋『②手当(月額)』、</t>
    <phoneticPr fontId="1"/>
  </si>
  <si>
    <t>　・　Ⅲの③　 ：　 『①時給(円)』×（『時間/日』×『日数/月』　※1ヶ月当たりの平均日数）+『②手当（月額）』</t>
    <phoneticPr fontId="1"/>
  </si>
  <si>
    <t>Ⅳの人件費合計</t>
    <rPh sb="2" eb="5">
      <t>ジンケンヒ</t>
    </rPh>
    <rPh sb="5" eb="7">
      <t>ゴウケイ</t>
    </rPh>
    <phoneticPr fontId="1"/>
  </si>
  <si>
    <t>Ⅲの人件費合計</t>
    <phoneticPr fontId="1"/>
  </si>
  <si>
    <t>Ⅱの人件費合計</t>
    <phoneticPr fontId="1"/>
  </si>
  <si>
    <t>Ⅰの人件費合計</t>
    <phoneticPr fontId="1"/>
  </si>
  <si>
    <t>【項目に関する補足】</t>
    <rPh sb="1" eb="3">
      <t>コウモク</t>
    </rPh>
    <rPh sb="4" eb="5">
      <t>カン</t>
    </rPh>
    <rPh sb="7" eb="9">
      <t>ホソク</t>
    </rPh>
    <phoneticPr fontId="1"/>
  </si>
  <si>
    <t>役員報酬</t>
    <rPh sb="0" eb="2">
      <t>ヤクイン</t>
    </rPh>
    <rPh sb="2" eb="4">
      <t>ホウシュウ</t>
    </rPh>
    <phoneticPr fontId="1"/>
  </si>
  <si>
    <t>　・　事業計画書の「５　管理運営全般」で記載を求める「業務実施体制」の配置人数と同数であること。</t>
    <rPh sb="3" eb="5">
      <t>ジギョウ</t>
    </rPh>
    <rPh sb="5" eb="7">
      <t>ケイカク</t>
    </rPh>
    <rPh sb="7" eb="8">
      <t>ショ</t>
    </rPh>
    <rPh sb="35" eb="37">
      <t>ハイチ</t>
    </rPh>
    <rPh sb="37" eb="39">
      <t>ニンズウ</t>
    </rPh>
    <rPh sb="40" eb="42">
      <t>ドウスウ</t>
    </rPh>
    <phoneticPr fontId="1"/>
  </si>
  <si>
    <t>　・　１日当たりの平均労働時間</t>
    <phoneticPr fontId="1"/>
  </si>
  <si>
    <t>　・　１ヶ月当たりの平均労働日数</t>
    <phoneticPr fontId="1"/>
  </si>
  <si>
    <t>　・　固定的賃金（通勤手当、住宅手当、家族手当など）の月額や非固定的賃金（残業手当、宿直手当など）の想定する月額の平均値</t>
    <phoneticPr fontId="1"/>
  </si>
  <si>
    <t>内　　容</t>
    <rPh sb="0" eb="1">
      <t>ウチ</t>
    </rPh>
    <rPh sb="3" eb="4">
      <t>カタチ</t>
    </rPh>
    <phoneticPr fontId="1"/>
  </si>
  <si>
    <t>項　　目</t>
    <rPh sb="0" eb="1">
      <t>コウ</t>
    </rPh>
    <rPh sb="3" eb="4">
      <t>メ</t>
    </rPh>
    <phoneticPr fontId="1"/>
  </si>
  <si>
    <t>　健康・介護・年金</t>
    <phoneticPr fontId="1"/>
  </si>
  <si>
    <t>　雇用・労災</t>
    <phoneticPr fontId="1"/>
  </si>
  <si>
    <t>自主事業と兼務</t>
    <phoneticPr fontId="1"/>
  </si>
  <si>
    <t>分館長</t>
    <rPh sb="0" eb="2">
      <t>ブンカン</t>
    </rPh>
    <rPh sb="2" eb="3">
      <t>チョウ</t>
    </rPh>
    <phoneticPr fontId="1"/>
  </si>
  <si>
    <t>管理人</t>
    <rPh sb="0" eb="3">
      <t>カンリニン</t>
    </rPh>
    <phoneticPr fontId="1"/>
  </si>
  <si>
    <t>手当／年</t>
    <rPh sb="0" eb="2">
      <t>テアテ</t>
    </rPh>
    <phoneticPr fontId="1"/>
  </si>
  <si>
    <t>　配置人数</t>
    <rPh sb="1" eb="3">
      <t>ハイチ</t>
    </rPh>
    <rPh sb="3" eb="5">
      <t>ニンズウ</t>
    </rPh>
    <phoneticPr fontId="1"/>
  </si>
  <si>
    <t>　区分</t>
    <phoneticPr fontId="1"/>
  </si>
  <si>
    <t>　時間／日</t>
    <phoneticPr fontId="1"/>
  </si>
  <si>
    <t>　日数／月</t>
    <phoneticPr fontId="1"/>
  </si>
  <si>
    <t>　月数</t>
    <phoneticPr fontId="1"/>
  </si>
  <si>
    <t>　月額計</t>
    <phoneticPr fontId="1"/>
  </si>
  <si>
    <t>　社会保険（年額）</t>
    <phoneticPr fontId="1"/>
  </si>
  <si>
    <t>　比率</t>
    <rPh sb="1" eb="3">
      <t>ヒリツ</t>
    </rPh>
    <phoneticPr fontId="1"/>
  </si>
  <si>
    <t>その他特記事項</t>
    <rPh sb="2" eb="3">
      <t>ホカ</t>
    </rPh>
    <rPh sb="3" eb="5">
      <t>トッキ</t>
    </rPh>
    <rPh sb="5" eb="7">
      <t>ジコウ</t>
    </rPh>
    <phoneticPr fontId="1"/>
  </si>
  <si>
    <t>　・　職員が当該施設の指定事業に従事する割合
　・　兼務の場合（当該施設の自主事業、当該以外の指定管理施設や申請団体の業務など）は、当該施設の指定事業に従事する割合
　　　※兼務の場合は、「その他特記事項」へ「兼務」（記入例参照）と記載すること。</t>
    <rPh sb="3" eb="5">
      <t>ショクイン</t>
    </rPh>
    <rPh sb="6" eb="8">
      <t>トウガイ</t>
    </rPh>
    <rPh sb="8" eb="10">
      <t>シセツ</t>
    </rPh>
    <rPh sb="11" eb="13">
      <t>シテイ</t>
    </rPh>
    <rPh sb="13" eb="15">
      <t>ジギョウ</t>
    </rPh>
    <rPh sb="16" eb="18">
      <t>ジュウジ</t>
    </rPh>
    <rPh sb="20" eb="22">
      <t>ワリアイ</t>
    </rPh>
    <rPh sb="26" eb="28">
      <t>ケンム</t>
    </rPh>
    <rPh sb="29" eb="31">
      <t>バアイ</t>
    </rPh>
    <rPh sb="32" eb="34">
      <t>トウガイ</t>
    </rPh>
    <rPh sb="34" eb="36">
      <t>シセツ</t>
    </rPh>
    <rPh sb="37" eb="39">
      <t>ジシュ</t>
    </rPh>
    <rPh sb="39" eb="41">
      <t>ジギョウ</t>
    </rPh>
    <rPh sb="42" eb="44">
      <t>トウガイ</t>
    </rPh>
    <rPh sb="44" eb="46">
      <t>イガイ</t>
    </rPh>
    <rPh sb="47" eb="49">
      <t>シテイ</t>
    </rPh>
    <rPh sb="49" eb="51">
      <t>カンリ</t>
    </rPh>
    <rPh sb="51" eb="53">
      <t>シセツ</t>
    </rPh>
    <rPh sb="54" eb="56">
      <t>シンセイ</t>
    </rPh>
    <rPh sb="56" eb="58">
      <t>ダンタイ</t>
    </rPh>
    <rPh sb="59" eb="61">
      <t>ギョウム</t>
    </rPh>
    <rPh sb="66" eb="68">
      <t>トウガイ</t>
    </rPh>
    <rPh sb="68" eb="70">
      <t>シセツ</t>
    </rPh>
    <rPh sb="71" eb="73">
      <t>シテイ</t>
    </rPh>
    <rPh sb="73" eb="75">
      <t>ジギョウ</t>
    </rPh>
    <rPh sb="76" eb="78">
      <t>ジュウジ</t>
    </rPh>
    <rPh sb="80" eb="82">
      <t>ワリアイ</t>
    </rPh>
    <rPh sb="87" eb="89">
      <t>ケンム</t>
    </rPh>
    <rPh sb="90" eb="92">
      <t>バアイ</t>
    </rPh>
    <rPh sb="97" eb="98">
      <t>タ</t>
    </rPh>
    <rPh sb="98" eb="100">
      <t>トッキ</t>
    </rPh>
    <rPh sb="100" eb="102">
      <t>ジコウ</t>
    </rPh>
    <rPh sb="105" eb="107">
      <t>ケンム</t>
    </rPh>
    <rPh sb="109" eb="111">
      <t>キニュウ</t>
    </rPh>
    <rPh sb="111" eb="112">
      <t>レイ</t>
    </rPh>
    <rPh sb="112" eb="114">
      <t>サンショウ</t>
    </rPh>
    <rPh sb="116" eb="118">
      <t>キサイ</t>
    </rPh>
    <phoneticPr fontId="1"/>
  </si>
  <si>
    <t>繁忙期のみ、B施設と兼務</t>
    <rPh sb="7" eb="9">
      <t>シセツ</t>
    </rPh>
    <rPh sb="10" eb="12">
      <t>ケンム</t>
    </rPh>
    <phoneticPr fontId="1"/>
  </si>
  <si>
    <t>（単位：千円）</t>
    <phoneticPr fontId="1"/>
  </si>
  <si>
    <t>（単位：千円）</t>
    <phoneticPr fontId="1"/>
  </si>
  <si>
    <t>７　当該施設の管理運営に関して、人事、給与、福利厚生、会計管理、電算管理等の業務を法人本部で
　一括処理する場合は、これらの総務的経費のうち、当該施設の指定管理業務から発生する費用につい
　ては、本社経費として記載してください。</t>
    <rPh sb="98" eb="100">
      <t>ホンシャ</t>
    </rPh>
    <rPh sb="100" eb="102">
      <t>ケイヒ</t>
    </rPh>
    <phoneticPr fontId="1"/>
  </si>
  <si>
    <r>
      <t xml:space="preserve">③月額計
</t>
    </r>
    <r>
      <rPr>
        <sz val="6"/>
        <rFont val="BIZ UDゴシック"/>
        <family val="3"/>
        <charset val="128"/>
      </rPr>
      <t>（①＋②）</t>
    </r>
    <rPh sb="1" eb="3">
      <t>ゲツガク</t>
    </rPh>
    <rPh sb="3" eb="4">
      <t>ケイ</t>
    </rPh>
    <phoneticPr fontId="1"/>
  </si>
  <si>
    <r>
      <t xml:space="preserve">⑤年額
</t>
    </r>
    <r>
      <rPr>
        <sz val="6"/>
        <rFont val="BIZ UDゴシック"/>
        <family val="3"/>
        <charset val="128"/>
      </rPr>
      <t>（③×月数＋④）</t>
    </r>
    <rPh sb="1" eb="3">
      <t>ネンガク</t>
    </rPh>
    <phoneticPr fontId="1"/>
  </si>
  <si>
    <r>
      <t xml:space="preserve">⑥計
</t>
    </r>
    <r>
      <rPr>
        <sz val="6"/>
        <rFont val="BIZ UDゴシック"/>
        <family val="3"/>
        <charset val="128"/>
      </rPr>
      <t>（⑤＋社会保険）</t>
    </r>
    <rPh sb="1" eb="2">
      <t>ケイ</t>
    </rPh>
    <rPh sb="6" eb="8">
      <t>シャカイ</t>
    </rPh>
    <rPh sb="8" eb="10">
      <t>ホケン</t>
    </rPh>
    <phoneticPr fontId="1"/>
  </si>
  <si>
    <r>
      <t xml:space="preserve">③月額計
</t>
    </r>
    <r>
      <rPr>
        <sz val="6"/>
        <rFont val="BIZ UDゴシック"/>
        <family val="3"/>
        <charset val="128"/>
      </rPr>
      <t>(①×日数＋②)</t>
    </r>
    <rPh sb="1" eb="3">
      <t>ゲツガク</t>
    </rPh>
    <rPh sb="3" eb="4">
      <t>ケイ</t>
    </rPh>
    <rPh sb="8" eb="10">
      <t>ニッスウ</t>
    </rPh>
    <phoneticPr fontId="1"/>
  </si>
  <si>
    <r>
      <t xml:space="preserve">③月額計
</t>
    </r>
    <r>
      <rPr>
        <sz val="5"/>
        <rFont val="BIZ UDゴシック"/>
        <family val="3"/>
        <charset val="128"/>
      </rPr>
      <t>(①×時間×日数＋②)</t>
    </r>
    <rPh sb="1" eb="3">
      <t>ゲツガク</t>
    </rPh>
    <rPh sb="3" eb="4">
      <t>ケイ</t>
    </rPh>
    <rPh sb="8" eb="10">
      <t>ジカン</t>
    </rPh>
    <rPh sb="11" eb="13">
      <t>ニッスウ</t>
    </rPh>
    <phoneticPr fontId="1"/>
  </si>
  <si>
    <r>
      <t>③１人あたり参加費</t>
    </r>
    <r>
      <rPr>
        <sz val="6"/>
        <rFont val="BIZ UDゴシック"/>
        <family val="3"/>
        <charset val="128"/>
      </rPr>
      <t>（単位：円）</t>
    </r>
    <rPh sb="2" eb="3">
      <t>ヒト</t>
    </rPh>
    <rPh sb="6" eb="9">
      <t>サンカヒ</t>
    </rPh>
    <rPh sb="10" eb="12">
      <t>タンイ</t>
    </rPh>
    <rPh sb="13" eb="14">
      <t>エン</t>
    </rPh>
    <phoneticPr fontId="1"/>
  </si>
  <si>
    <r>
      <t>金額</t>
    </r>
    <r>
      <rPr>
        <sz val="10"/>
        <rFont val="BIZ UDゴシック"/>
        <family val="3"/>
        <charset val="128"/>
      </rPr>
      <t>（単位：千円）</t>
    </r>
    <rPh sb="0" eb="2">
      <t>キンガク</t>
    </rPh>
    <phoneticPr fontId="1"/>
  </si>
  <si>
    <t>b</t>
    <phoneticPr fontId="1"/>
  </si>
  <si>
    <t>指定事業収支予算書（令和７年度）</t>
    <rPh sb="0" eb="2">
      <t>シテイ</t>
    </rPh>
    <rPh sb="2" eb="4">
      <t>ジギョウ</t>
    </rPh>
    <rPh sb="4" eb="6">
      <t>シュウシ</t>
    </rPh>
    <rPh sb="6" eb="9">
      <t>ヨサンショ</t>
    </rPh>
    <rPh sb="13" eb="15">
      <t>ネンド</t>
    </rPh>
    <phoneticPr fontId="1"/>
  </si>
  <si>
    <r>
      <t>　手当（月額）
　</t>
    </r>
    <r>
      <rPr>
        <sz val="6"/>
        <color rgb="FFFFFF00"/>
        <rFont val="BIZ UDゴシック"/>
        <family val="3"/>
        <charset val="128"/>
      </rPr>
      <t>〔Ⅰの②及びⅡの②、Ⅲの③〕</t>
    </r>
    <phoneticPr fontId="1"/>
  </si>
  <si>
    <t>項　目</t>
  </si>
  <si>
    <t>内　容</t>
  </si>
  <si>
    <t>利用料金</t>
  </si>
  <si>
    <t>指定管理者の収入として収受する施設利用に係る料金</t>
  </si>
  <si>
    <t>指定管理料</t>
  </si>
  <si>
    <t>年度協定書で定める、市が支払う管理経費</t>
  </si>
  <si>
    <t>委託料</t>
  </si>
  <si>
    <t>市から別途受託している委託料</t>
  </si>
  <si>
    <t>販売収入等</t>
  </si>
  <si>
    <t>道の駅などの物品販売収入等</t>
  </si>
  <si>
    <t>その他収入</t>
  </si>
  <si>
    <t>上記以外の収入</t>
  </si>
  <si>
    <t>募集要項又は実施要項「３の(1)施設及び設備、備品等の維持管理・安全管理に」関する委託料等の経費</t>
  </si>
  <si>
    <t>備品等（Ⅰ種）を指定管理者が購入費</t>
  </si>
  <si>
    <t>募集要項又は実施要項の責任分担表に定める指定管理者が行う修繕費</t>
  </si>
  <si>
    <t>電気、ガス、水道料金など</t>
  </si>
  <si>
    <t>募集要項又は実施要項「３の(2)施設の運営」に関する経費（リース料含む）　</t>
  </si>
  <si>
    <t>※人件費等の他の科目に計上した経費を除く</t>
  </si>
  <si>
    <t>事務用品費、ＯＡ機器のリース料、手数料、電話料、租税公課など</t>
  </si>
  <si>
    <t>本社経費</t>
  </si>
  <si>
    <t>指定管理業務を実施するための人件費、物件費等の直接的な経費とは別に、本社等の総務や企画、経理等の事業に直接要しない間接的な経費　</t>
  </si>
  <si>
    <t>上記以外、未払消費税等</t>
  </si>
  <si>
    <r>
      <t>また、備品等（Ⅱ種）を購入する場合は、空欄を使用し、分けて記載してください。なお、</t>
    </r>
    <r>
      <rPr>
        <u/>
        <sz val="10"/>
        <rFont val="BIZ UDゴシック"/>
        <family val="3"/>
        <charset val="128"/>
      </rPr>
      <t>備品等（Ⅱ種）の購入にために、指定管理料を増額することはできません（利用料金等を充てることは可能）</t>
    </r>
    <r>
      <rPr>
        <sz val="10"/>
        <rFont val="BIZ UDゴシック"/>
        <family val="3"/>
        <charset val="128"/>
      </rPr>
      <t>。</t>
    </r>
  </si>
  <si>
    <t>【収入】</t>
    <phoneticPr fontId="1"/>
  </si>
  <si>
    <t>施設職員の人件費　　※別紙①内訳を作成してください。</t>
    <phoneticPr fontId="1"/>
  </si>
  <si>
    <t>※別紙内訳②を作成してください。</t>
    <phoneticPr fontId="1"/>
  </si>
  <si>
    <t>※人件費等の他の項目に計上した経費を除く
※別紙内訳②を作成してください。</t>
    <phoneticPr fontId="1"/>
  </si>
  <si>
    <t>【支出】</t>
    <rPh sb="1" eb="3">
      <t>シシュツ</t>
    </rPh>
    <phoneticPr fontId="1"/>
  </si>
  <si>
    <t>収支項目の振り分けについて</t>
    <rPh sb="0" eb="2">
      <t>シュウシ</t>
    </rPh>
    <rPh sb="2" eb="4">
      <t>コウモク</t>
    </rPh>
    <phoneticPr fontId="1"/>
  </si>
  <si>
    <r>
      <rPr>
        <sz val="9"/>
        <rFont val="BIZ UDゴシック"/>
        <family val="3"/>
        <charset val="128"/>
      </rPr>
      <t>④年額</t>
    </r>
    <r>
      <rPr>
        <sz val="10"/>
        <rFont val="BIZ UDゴシック"/>
        <family val="3"/>
        <charset val="128"/>
      </rPr>
      <t xml:space="preserve">
</t>
    </r>
    <r>
      <rPr>
        <sz val="5"/>
        <rFont val="BIZ UDゴシック"/>
        <family val="3"/>
        <charset val="128"/>
      </rPr>
      <t>（①×②＋③）</t>
    </r>
    <rPh sb="1" eb="3">
      <t>ネンガク</t>
    </rPh>
    <phoneticPr fontId="1"/>
  </si>
  <si>
    <t>Ⅳ　申請者が社会保険料を負担しないその他職員（謝礼、手当、報酬など）</t>
    <rPh sb="2" eb="4">
      <t>シンセイ</t>
    </rPh>
    <rPh sb="4" eb="5">
      <t>シャ</t>
    </rPh>
    <rPh sb="6" eb="8">
      <t>シャカイ</t>
    </rPh>
    <rPh sb="8" eb="11">
      <t>ホケンリョウ</t>
    </rPh>
    <rPh sb="12" eb="14">
      <t>フタン</t>
    </rPh>
    <rPh sb="19" eb="20">
      <t>タ</t>
    </rPh>
    <rPh sb="20" eb="22">
      <t>ショクイン</t>
    </rPh>
    <rPh sb="23" eb="25">
      <t>シャレイ</t>
    </rPh>
    <rPh sb="26" eb="28">
      <t>テアテ</t>
    </rPh>
    <rPh sb="29" eb="31">
      <t>ホウシュウ</t>
    </rPh>
    <phoneticPr fontId="1"/>
  </si>
  <si>
    <r>
      <rPr>
        <sz val="9"/>
        <rFont val="BIZ UDゴシック"/>
        <family val="3"/>
        <charset val="128"/>
      </rPr>
      <t>③</t>
    </r>
    <r>
      <rPr>
        <sz val="6"/>
        <rFont val="BIZ UDゴシック"/>
        <family val="3"/>
        <charset val="128"/>
      </rPr>
      <t>左記以外
（年額）</t>
    </r>
    <rPh sb="1" eb="3">
      <t>サキ</t>
    </rPh>
    <rPh sb="3" eb="5">
      <t>イガイ</t>
    </rPh>
    <phoneticPr fontId="1"/>
  </si>
  <si>
    <r>
      <t xml:space="preserve">計
</t>
    </r>
    <r>
      <rPr>
        <sz val="6"/>
        <rFont val="BIZ UDゴシック"/>
        <family val="3"/>
        <charset val="128"/>
      </rPr>
      <t>（⑥×⑦）</t>
    </r>
    <rPh sb="0" eb="1">
      <t>ケイ</t>
    </rPh>
    <phoneticPr fontId="1"/>
  </si>
  <si>
    <t>別紙２のとおり</t>
    <rPh sb="0" eb="2">
      <t>ベッシ</t>
    </rPh>
    <phoneticPr fontId="1"/>
  </si>
  <si>
    <t>別紙１（人件費内訳）</t>
    <rPh sb="0" eb="2">
      <t>ベッシ</t>
    </rPh>
    <rPh sb="4" eb="7">
      <t>ジンケンヒ</t>
    </rPh>
    <rPh sb="7" eb="9">
      <t>ウチワケ</t>
    </rPh>
    <phoneticPr fontId="1"/>
  </si>
  <si>
    <t>⑤配置</t>
    <rPh sb="1" eb="3">
      <t>ハイチ</t>
    </rPh>
    <phoneticPr fontId="1"/>
  </si>
  <si>
    <r>
      <rPr>
        <sz val="9"/>
        <color theme="1"/>
        <rFont val="BIZ UDゴシック"/>
        <family val="3"/>
        <charset val="128"/>
      </rPr>
      <t>計</t>
    </r>
    <r>
      <rPr>
        <sz val="10"/>
        <color theme="1"/>
        <rFont val="BIZ UDゴシック"/>
        <family val="3"/>
        <charset val="128"/>
      </rPr>
      <t xml:space="preserve">
</t>
    </r>
    <r>
      <rPr>
        <sz val="6"/>
        <color theme="1"/>
        <rFont val="BIZ UDゴシック"/>
        <family val="3"/>
        <charset val="128"/>
      </rPr>
      <t>（④×⑤）</t>
    </r>
    <rPh sb="0" eb="1">
      <t>ケイ</t>
    </rPh>
    <phoneticPr fontId="1"/>
  </si>
  <si>
    <t>別紙２（設備管理費・本社経費内訳）</t>
    <rPh sb="0" eb="2">
      <t>ベッシ</t>
    </rPh>
    <phoneticPr fontId="1"/>
  </si>
  <si>
    <t>【提案用】　指定事業収支予算書（令和〇年度）　　　別紙２(設備管理費・本社経費内訳）</t>
    <phoneticPr fontId="1"/>
  </si>
  <si>
    <t>Ⅱ　日給職員（非常勤職員）</t>
    <rPh sb="2" eb="4">
      <t>ニッキュウ</t>
    </rPh>
    <rPh sb="4" eb="6">
      <t>ショクイン</t>
    </rPh>
    <rPh sb="7" eb="10">
      <t>ヒジョウキン</t>
    </rPh>
    <rPh sb="10" eb="12">
      <t>ショクイン</t>
    </rPh>
    <phoneticPr fontId="1"/>
  </si>
  <si>
    <t>手当／年</t>
  </si>
  <si>
    <t>スタッフZ</t>
  </si>
  <si>
    <t>スタッフY</t>
  </si>
  <si>
    <t>スタッフX</t>
  </si>
  <si>
    <t>スタッフW</t>
  </si>
  <si>
    <t>スタッフＢ</t>
  </si>
  <si>
    <t>スタッフC</t>
  </si>
  <si>
    <t>スタッフD</t>
  </si>
  <si>
    <t>繁忙期のみ</t>
  </si>
  <si>
    <t>事務員Ｂ（嘱託）</t>
    <rPh sb="0" eb="3">
      <t>ジムイン</t>
    </rPh>
    <phoneticPr fontId="1"/>
  </si>
  <si>
    <t>事務員Ｃ（契約職員）</t>
    <rPh sb="5" eb="7">
      <t>ケイヤク</t>
    </rPh>
    <rPh sb="7" eb="9">
      <t>ショクイン</t>
    </rPh>
    <phoneticPr fontId="1"/>
  </si>
  <si>
    <t>Ⅰ　月給職員（常勤職員）</t>
    <rPh sb="2" eb="4">
      <t>ゲッキュウ</t>
    </rPh>
    <rPh sb="4" eb="6">
      <t>ショクイン</t>
    </rPh>
    <rPh sb="7" eb="9">
      <t>ジョウキン</t>
    </rPh>
    <rPh sb="9" eb="11">
      <t>ショクイン</t>
    </rPh>
    <phoneticPr fontId="1"/>
  </si>
  <si>
    <t>Ⅲ　時給職員（非常勤職員）</t>
    <rPh sb="2" eb="4">
      <t>ジキュウ</t>
    </rPh>
    <phoneticPr fontId="1"/>
  </si>
  <si>
    <t>　・　健康保険制度の健康保険及び介護保険（事業主の負担額）</t>
    <rPh sb="10" eb="12">
      <t>ケンコウ</t>
    </rPh>
    <rPh sb="12" eb="14">
      <t>ホケン</t>
    </rPh>
    <rPh sb="14" eb="15">
      <t>オヨ</t>
    </rPh>
    <rPh sb="16" eb="18">
      <t>カイゴ</t>
    </rPh>
    <rPh sb="18" eb="20">
      <t>ホケン</t>
    </rPh>
    <rPh sb="21" eb="24">
      <t>ジギョウヌシ</t>
    </rPh>
    <rPh sb="25" eb="27">
      <t>フタン</t>
    </rPh>
    <rPh sb="27" eb="28">
      <t>ガク</t>
    </rPh>
    <phoneticPr fontId="1"/>
  </si>
  <si>
    <t>　・　年金保険制度の年金保険（事業主の負担額）</t>
    <rPh sb="10" eb="12">
      <t>ネンキン</t>
    </rPh>
    <rPh sb="12" eb="14">
      <t>ホケン</t>
    </rPh>
    <phoneticPr fontId="1"/>
  </si>
  <si>
    <t>　・　労働保険制度の雇用保険及び労働者災害補償保険（事業主の負担額）</t>
    <rPh sb="10" eb="12">
      <t>コヨウ</t>
    </rPh>
    <rPh sb="12" eb="14">
      <t>ホケン</t>
    </rPh>
    <rPh sb="14" eb="15">
      <t>オヨ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</si>
</sst>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人&quot;"/>
    <numFmt numFmtId="177" formatCode="#,##0&quot;千円&quot;"/>
    <numFmt numFmtId="178" formatCode="#,##0.0_);[Red]\(#,##0.0\)"/>
    <numFmt numFmtId="179" formatCode="#,##0_);[Red]\(#,##0\)"/>
    <numFmt numFmtId="180" formatCode="0.0%"/>
    <numFmt numFmtId="181" formatCode="#,##0_ ;[Red]\-#,##0\ "/>
    <numFmt numFmtId="182" formatCode="#,##0_ "/>
    <numFmt numFmtId="183" formatCode="0_);[Red]\(0\)"/>
  </numFmts>
  <fonts count="34" x14ac:knownFonts="1">
    <font>
      <sz val="11"/>
      <name val="ＭＳ Ｐゴシック"/>
      <family val="3"/>
      <charset val="128"/>
    </font>
    <font>
      <sz val="6"/>
      <name val="ＭＳ Ｐゴシック"/>
      <family val="3"/>
      <charset val="128"/>
    </font>
    <font>
      <b/>
      <sz val="15"/>
      <color theme="3"/>
      <name val="ＭＳ Ｐゴシック"/>
      <family val="2"/>
      <charset val="128"/>
      <scheme val="minor"/>
    </font>
    <font>
      <sz val="11"/>
      <name val="ＭＳ Ｐゴシック"/>
      <family val="3"/>
      <charset val="128"/>
    </font>
    <font>
      <b/>
      <sz val="8"/>
      <color indexed="81"/>
      <name val="メイリオ"/>
      <family val="3"/>
      <charset val="128"/>
    </font>
    <font>
      <b/>
      <sz val="12"/>
      <name val="BIZ UDゴシック"/>
      <family val="3"/>
      <charset val="128"/>
    </font>
    <font>
      <sz val="11"/>
      <name val="BIZ UDゴシック"/>
      <family val="3"/>
      <charset val="128"/>
    </font>
    <font>
      <sz val="11"/>
      <color rgb="FFFF0000"/>
      <name val="BIZ UDゴシック"/>
      <family val="3"/>
      <charset val="128"/>
    </font>
    <font>
      <sz val="10"/>
      <name val="BIZ UDゴシック"/>
      <family val="3"/>
      <charset val="128"/>
    </font>
    <font>
      <sz val="9"/>
      <name val="BIZ UDゴシック"/>
      <family val="3"/>
      <charset val="128"/>
    </font>
    <font>
      <sz val="12"/>
      <name val="BIZ UDゴシック"/>
      <family val="3"/>
      <charset val="128"/>
    </font>
    <font>
      <sz val="6"/>
      <name val="BIZ UDゴシック"/>
      <family val="3"/>
      <charset val="128"/>
    </font>
    <font>
      <sz val="5"/>
      <name val="BIZ UDゴシック"/>
      <family val="3"/>
      <charset val="128"/>
    </font>
    <font>
      <sz val="8"/>
      <name val="BIZ UDゴシック"/>
      <family val="3"/>
      <charset val="128"/>
    </font>
    <font>
      <b/>
      <sz val="8"/>
      <name val="BIZ UDゴシック"/>
      <family val="3"/>
      <charset val="128"/>
    </font>
    <font>
      <sz val="12"/>
      <color rgb="FFFF0000"/>
      <name val="BIZ UDゴシック"/>
      <family val="3"/>
      <charset val="128"/>
    </font>
    <font>
      <sz val="10"/>
      <color rgb="FFFF0000"/>
      <name val="BIZ UDゴシック"/>
      <family val="3"/>
      <charset val="128"/>
    </font>
    <font>
      <b/>
      <sz val="10"/>
      <name val="BIZ UDゴシック"/>
      <family val="3"/>
      <charset val="128"/>
    </font>
    <font>
      <sz val="10"/>
      <color theme="1"/>
      <name val="BIZ UDゴシック"/>
      <family val="3"/>
      <charset val="128"/>
    </font>
    <font>
      <sz val="9"/>
      <color theme="1"/>
      <name val="BIZ UDゴシック"/>
      <family val="3"/>
      <charset val="128"/>
    </font>
    <font>
      <sz val="6"/>
      <color theme="1"/>
      <name val="BIZ UDゴシック"/>
      <family val="3"/>
      <charset val="128"/>
    </font>
    <font>
      <sz val="8"/>
      <color theme="1"/>
      <name val="BIZ UDゴシック"/>
      <family val="3"/>
      <charset val="128"/>
    </font>
    <font>
      <b/>
      <sz val="8"/>
      <color theme="1"/>
      <name val="BIZ UDゴシック"/>
      <family val="3"/>
      <charset val="128"/>
    </font>
    <font>
      <b/>
      <sz val="11"/>
      <name val="BIZ UDゴシック"/>
      <family val="3"/>
      <charset val="128"/>
    </font>
    <font>
      <b/>
      <sz val="8"/>
      <color indexed="10"/>
      <name val="メイリオ"/>
      <family val="3"/>
      <charset val="128"/>
    </font>
    <font>
      <sz val="10"/>
      <color rgb="FFFFFF00"/>
      <name val="BIZ UDゴシック"/>
      <family val="3"/>
      <charset val="128"/>
    </font>
    <font>
      <sz val="9"/>
      <color rgb="FFFFFF00"/>
      <name val="BIZ UDゴシック"/>
      <family val="3"/>
      <charset val="128"/>
    </font>
    <font>
      <sz val="6"/>
      <color rgb="FFFFFF00"/>
      <name val="BIZ UDゴシック"/>
      <family val="3"/>
      <charset val="128"/>
    </font>
    <font>
      <sz val="11"/>
      <color rgb="FFFFFF00"/>
      <name val="BIZ UDゴシック"/>
      <family val="3"/>
      <charset val="128"/>
    </font>
    <font>
      <sz val="12"/>
      <color rgb="FFFFFF00"/>
      <name val="BIZ UDゴシック"/>
      <family val="3"/>
      <charset val="128"/>
    </font>
    <font>
      <sz val="10.5"/>
      <name val="BIZ UDゴシック"/>
      <family val="3"/>
      <charset val="128"/>
    </font>
    <font>
      <u/>
      <sz val="10"/>
      <name val="BIZ UDゴシック"/>
      <family val="3"/>
      <charset val="128"/>
    </font>
    <font>
      <sz val="16"/>
      <name val="BIZ UDPゴシック"/>
      <family val="3"/>
      <charset val="128"/>
    </font>
    <font>
      <sz val="11"/>
      <color theme="1"/>
      <name val="BIZ UDゴシック"/>
      <family val="3"/>
      <charset val="128"/>
    </font>
  </fonts>
  <fills count="12">
    <fill>
      <patternFill patternType="none"/>
    </fill>
    <fill>
      <patternFill patternType="gray125"/>
    </fill>
    <fill>
      <patternFill patternType="solid">
        <fgColor indexed="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1"/>
        <bgColor indexed="64"/>
      </patternFill>
    </fill>
    <fill>
      <patternFill patternType="solid">
        <fgColor theme="0" tint="-0.499984740745262"/>
        <bgColor indexed="64"/>
      </patternFill>
    </fill>
    <fill>
      <patternFill patternType="solid">
        <fgColor rgb="FFDAEEF3"/>
        <bgColor indexed="64"/>
      </patternFill>
    </fill>
  </fills>
  <borders count="131">
    <border>
      <left/>
      <right/>
      <top/>
      <bottom/>
      <diagonal/>
    </border>
    <border>
      <left style="thin">
        <color indexed="64"/>
      </left>
      <right style="thin">
        <color indexed="64"/>
      </right>
      <top style="medium">
        <color indexed="64"/>
      </top>
      <bottom style="medium">
        <color indexed="64"/>
      </bottom>
      <diagonal/>
    </border>
    <border diagonalUp="1">
      <left style="thin">
        <color indexed="64"/>
      </left>
      <right style="medium">
        <color indexed="64"/>
      </right>
      <top style="medium">
        <color indexed="64"/>
      </top>
      <bottom style="medium">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diagonalUp="1">
      <left style="thin">
        <color indexed="64"/>
      </left>
      <right style="thin">
        <color indexed="64"/>
      </right>
      <top style="medium">
        <color indexed="64"/>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style="thin">
        <color indexed="64"/>
      </left>
      <right/>
      <top/>
      <bottom style="thin">
        <color indexed="64"/>
      </bottom>
      <diagonal/>
    </border>
    <border>
      <left/>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
      <left/>
      <right style="thin">
        <color indexed="64"/>
      </right>
      <top/>
      <bottom/>
      <diagonal/>
    </border>
    <border>
      <left/>
      <right/>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double">
        <color indexed="64"/>
      </left>
      <right style="double">
        <color indexed="64"/>
      </right>
      <top style="double">
        <color indexed="64"/>
      </top>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double">
        <color indexed="64"/>
      </bottom>
      <diagonal/>
    </border>
    <border>
      <left style="hair">
        <color auto="1"/>
      </left>
      <right style="hair">
        <color auto="1"/>
      </right>
      <top style="hair">
        <color auto="1"/>
      </top>
      <bottom style="hair">
        <color auto="1"/>
      </bottom>
      <diagonal/>
    </border>
    <border>
      <left/>
      <right/>
      <top style="medium">
        <color indexed="64"/>
      </top>
      <bottom style="medium">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style="double">
        <color indexed="64"/>
      </right>
      <top/>
      <bottom style="hair">
        <color indexed="64"/>
      </bottom>
      <diagonal/>
    </border>
    <border>
      <left style="double">
        <color indexed="64"/>
      </left>
      <right style="double">
        <color indexed="64"/>
      </right>
      <top style="hair">
        <color indexed="64"/>
      </top>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top/>
      <bottom style="double">
        <color indexed="64"/>
      </bottom>
      <diagonal/>
    </border>
    <border>
      <left style="medium">
        <color indexed="64"/>
      </left>
      <right style="medium">
        <color indexed="64"/>
      </right>
      <top/>
      <bottom style="hair">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right/>
      <top style="thin">
        <color indexed="64"/>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medium">
        <color indexed="64"/>
      </left>
      <right style="medium">
        <color indexed="64"/>
      </right>
      <top style="hair">
        <color indexed="64"/>
      </top>
      <bottom style="double">
        <color indexed="64"/>
      </bottom>
      <diagonal/>
    </border>
    <border>
      <left/>
      <right/>
      <top style="hair">
        <color indexed="64"/>
      </top>
      <bottom style="double">
        <color indexed="64"/>
      </bottom>
      <diagonal/>
    </border>
    <border>
      <left/>
      <right style="medium">
        <color indexed="64"/>
      </right>
      <top/>
      <bottom style="hair">
        <color indexed="64"/>
      </bottom>
      <diagonal/>
    </border>
    <border>
      <left style="medium">
        <color indexed="64"/>
      </left>
      <right/>
      <top/>
      <bottom style="hair">
        <color indexed="64"/>
      </bottom>
      <diagonal/>
    </border>
    <border>
      <left/>
      <right style="hair">
        <color auto="1"/>
      </right>
      <top/>
      <bottom style="hair">
        <color auto="1"/>
      </bottom>
      <diagonal/>
    </border>
    <border>
      <left style="hair">
        <color auto="1"/>
      </left>
      <right/>
      <top/>
      <bottom style="hair">
        <color auto="1"/>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medium">
        <color indexed="64"/>
      </left>
      <right style="medium">
        <color indexed="64"/>
      </right>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top style="hair">
        <color indexed="64"/>
      </top>
      <bottom style="double">
        <color indexed="64"/>
      </bottom>
      <diagonal/>
    </border>
    <border>
      <left style="double">
        <color indexed="64"/>
      </left>
      <right style="double">
        <color indexed="64"/>
      </right>
      <top/>
      <bottom style="double">
        <color indexed="64"/>
      </bottom>
      <diagonal/>
    </border>
    <border>
      <left/>
      <right style="hair">
        <color indexed="64"/>
      </right>
      <top/>
      <bottom style="double">
        <color indexed="64"/>
      </bottom>
      <diagonal/>
    </border>
    <border>
      <left style="hair">
        <color auto="1"/>
      </left>
      <right/>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diagonalUp="1">
      <left style="thin">
        <color indexed="64"/>
      </left>
      <right style="medium">
        <color indexed="64"/>
      </right>
      <top style="medium">
        <color indexed="64"/>
      </top>
      <bottom style="double">
        <color indexed="64"/>
      </bottom>
      <diagonal style="thin">
        <color indexed="64"/>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451">
    <xf numFmtId="0" fontId="0" fillId="0" borderId="0" xfId="0">
      <alignment vertical="center"/>
    </xf>
    <xf numFmtId="0" fontId="5" fillId="0" borderId="0" xfId="0" applyFont="1" applyAlignment="1">
      <alignment vertical="center"/>
    </xf>
    <xf numFmtId="0" fontId="6" fillId="0" borderId="0" xfId="0" applyFont="1" applyAlignment="1">
      <alignment horizontal="center" vertical="center"/>
    </xf>
    <xf numFmtId="0" fontId="5" fillId="0" borderId="0" xfId="0" applyFont="1" applyAlignment="1" applyProtection="1">
      <alignment vertical="center"/>
      <protection locked="0"/>
    </xf>
    <xf numFmtId="0" fontId="6" fillId="0" borderId="0" xfId="0" applyFont="1" applyAlignment="1" applyProtection="1">
      <alignment horizontal="center" vertical="center"/>
      <protection locked="0"/>
    </xf>
    <xf numFmtId="0" fontId="6" fillId="0" borderId="0" xfId="0" applyFont="1">
      <alignment vertical="center"/>
    </xf>
    <xf numFmtId="0" fontId="6" fillId="0" borderId="0" xfId="0" applyFont="1" applyAlignment="1">
      <alignment vertical="center"/>
    </xf>
    <xf numFmtId="0" fontId="6" fillId="0" borderId="0" xfId="0" applyFont="1" applyAlignment="1">
      <alignment horizontal="right" vertical="center"/>
    </xf>
    <xf numFmtId="0" fontId="6" fillId="7" borderId="30" xfId="0" applyFont="1" applyFill="1" applyBorder="1" applyAlignment="1">
      <alignment vertical="center" shrinkToFit="1"/>
    </xf>
    <xf numFmtId="0" fontId="6" fillId="0" borderId="68" xfId="0" applyFont="1" applyFill="1" applyBorder="1" applyAlignment="1">
      <alignment vertical="center" shrinkToFit="1"/>
    </xf>
    <xf numFmtId="0" fontId="6" fillId="0" borderId="70" xfId="0" applyFont="1" applyBorder="1" applyProtection="1">
      <alignment vertical="center"/>
      <protection locked="0"/>
    </xf>
    <xf numFmtId="0" fontId="6" fillId="0" borderId="31" xfId="0" applyFont="1" applyBorder="1" applyAlignment="1" applyProtection="1">
      <alignment vertical="center" shrinkToFit="1"/>
      <protection locked="0"/>
    </xf>
    <xf numFmtId="0" fontId="6" fillId="0" borderId="10" xfId="0" applyFont="1" applyBorder="1" applyProtection="1">
      <alignment vertical="center"/>
      <protection locked="0"/>
    </xf>
    <xf numFmtId="0" fontId="6" fillId="0" borderId="2" xfId="0" applyFont="1" applyBorder="1">
      <alignment vertical="center"/>
    </xf>
    <xf numFmtId="0" fontId="7" fillId="0" borderId="4" xfId="0" applyFont="1" applyBorder="1" applyProtection="1">
      <alignment vertical="center"/>
      <protection locked="0"/>
    </xf>
    <xf numFmtId="0" fontId="7" fillId="0" borderId="0" xfId="0" applyFont="1">
      <alignment vertical="center"/>
    </xf>
    <xf numFmtId="0" fontId="6" fillId="7" borderId="7" xfId="0" applyFont="1" applyFill="1" applyBorder="1">
      <alignment vertical="center"/>
    </xf>
    <xf numFmtId="0" fontId="8" fillId="0" borderId="8" xfId="0" applyFont="1" applyBorder="1" applyProtection="1">
      <alignment vertical="center"/>
    </xf>
    <xf numFmtId="0" fontId="8" fillId="0" borderId="8" xfId="0" applyFont="1" applyBorder="1" applyProtection="1">
      <alignment vertical="center"/>
      <protection locked="0"/>
    </xf>
    <xf numFmtId="0" fontId="6" fillId="0" borderId="7" xfId="0" applyFont="1" applyFill="1" applyBorder="1" applyProtection="1">
      <alignment vertical="center"/>
      <protection locked="0"/>
    </xf>
    <xf numFmtId="0" fontId="6" fillId="0" borderId="7" xfId="0" applyFont="1" applyBorder="1" applyProtection="1">
      <alignment vertical="center"/>
      <protection locked="0"/>
    </xf>
    <xf numFmtId="0" fontId="6" fillId="0" borderId="9" xfId="0" applyFont="1" applyBorder="1" applyProtection="1">
      <alignment vertical="center"/>
      <protection locked="0"/>
    </xf>
    <xf numFmtId="0" fontId="8" fillId="0" borderId="0" xfId="0" applyFont="1">
      <alignment vertical="center"/>
    </xf>
    <xf numFmtId="0" fontId="9" fillId="0" borderId="0" xfId="0" applyFont="1" applyAlignment="1">
      <alignment horizontal="left" vertical="center" indent="2"/>
    </xf>
    <xf numFmtId="0" fontId="10" fillId="0" borderId="0" xfId="0" applyFont="1" applyAlignment="1" applyProtection="1">
      <alignment vertical="center"/>
    </xf>
    <xf numFmtId="0" fontId="5" fillId="0" borderId="0" xfId="0" applyFont="1" applyAlignment="1" applyProtection="1">
      <alignment vertical="center"/>
    </xf>
    <xf numFmtId="0" fontId="6" fillId="0" borderId="0" xfId="0" applyFont="1" applyProtection="1">
      <alignment vertical="center"/>
    </xf>
    <xf numFmtId="0" fontId="10" fillId="0" borderId="0" xfId="0" applyFont="1" applyAlignment="1" applyProtection="1">
      <alignment horizontal="center" vertical="center"/>
    </xf>
    <xf numFmtId="0" fontId="8" fillId="0" borderId="58" xfId="0" applyFont="1" applyFill="1" applyBorder="1" applyAlignment="1" applyProtection="1">
      <alignment horizontal="center" vertical="center"/>
    </xf>
    <xf numFmtId="0" fontId="9" fillId="3" borderId="28" xfId="0" applyFont="1" applyFill="1" applyBorder="1" applyAlignment="1" applyProtection="1">
      <alignment horizontal="center" vertical="center"/>
    </xf>
    <xf numFmtId="0" fontId="8" fillId="0" borderId="0" xfId="0" applyFont="1" applyBorder="1" applyAlignment="1" applyProtection="1">
      <alignment horizontal="left" vertical="center" wrapText="1" shrinkToFit="1"/>
    </xf>
    <xf numFmtId="177" fontId="8" fillId="0" borderId="0" xfId="1" applyNumberFormat="1" applyFont="1" applyFill="1" applyBorder="1" applyAlignment="1" applyProtection="1">
      <alignment vertical="center"/>
    </xf>
    <xf numFmtId="0" fontId="6" fillId="5" borderId="66" xfId="0" applyFont="1" applyFill="1" applyBorder="1" applyProtection="1">
      <alignment vertical="center"/>
    </xf>
    <xf numFmtId="0" fontId="9" fillId="0" borderId="0" xfId="0" applyFont="1" applyProtection="1">
      <alignment vertical="center"/>
    </xf>
    <xf numFmtId="0" fontId="6" fillId="0" borderId="0" xfId="0" applyFont="1" applyAlignment="1" applyProtection="1">
      <alignment horizontal="center" vertical="center"/>
    </xf>
    <xf numFmtId="0" fontId="9" fillId="0" borderId="0" xfId="0" applyFont="1" applyAlignment="1" applyProtection="1">
      <alignment horizontal="center"/>
    </xf>
    <xf numFmtId="0" fontId="9" fillId="0" borderId="0" xfId="0" applyFont="1" applyAlignment="1" applyProtection="1">
      <alignment horizontal="right" vertical="center"/>
    </xf>
    <xf numFmtId="0" fontId="13" fillId="0" borderId="7" xfId="0" applyFont="1" applyBorder="1" applyAlignment="1" applyProtection="1">
      <alignment horizontal="left" vertical="center" shrinkToFit="1"/>
      <protection locked="0"/>
    </xf>
    <xf numFmtId="178" fontId="13" fillId="0" borderId="7" xfId="0" applyNumberFormat="1" applyFont="1" applyBorder="1" applyAlignment="1" applyProtection="1">
      <alignment horizontal="right" vertical="center" shrinkToFit="1"/>
      <protection locked="0"/>
    </xf>
    <xf numFmtId="179" fontId="13" fillId="5" borderId="7" xfId="0" applyNumberFormat="1" applyFont="1" applyFill="1" applyBorder="1" applyAlignment="1" applyProtection="1">
      <alignment horizontal="right" vertical="center" shrinkToFit="1"/>
    </xf>
    <xf numFmtId="179" fontId="14" fillId="5" borderId="44" xfId="1" applyNumberFormat="1" applyFont="1" applyFill="1" applyBorder="1" applyAlignment="1" applyProtection="1">
      <alignment horizontal="right" vertical="center" shrinkToFit="1"/>
    </xf>
    <xf numFmtId="179" fontId="13" fillId="0" borderId="48" xfId="1" applyNumberFormat="1" applyFont="1" applyBorder="1" applyAlignment="1" applyProtection="1">
      <alignment horizontal="right" vertical="center" shrinkToFit="1"/>
      <protection locked="0"/>
    </xf>
    <xf numFmtId="179" fontId="13" fillId="0" borderId="30" xfId="1" applyNumberFormat="1" applyFont="1" applyBorder="1" applyAlignment="1" applyProtection="1">
      <alignment horizontal="right" vertical="center" shrinkToFit="1"/>
      <protection locked="0"/>
    </xf>
    <xf numFmtId="179" fontId="13" fillId="5" borderId="11" xfId="0" applyNumberFormat="1" applyFont="1" applyFill="1" applyBorder="1" applyAlignment="1" applyProtection="1">
      <alignment horizontal="right" vertical="center" shrinkToFit="1"/>
    </xf>
    <xf numFmtId="179" fontId="14" fillId="5" borderId="56" xfId="1" applyNumberFormat="1" applyFont="1" applyFill="1" applyBorder="1" applyAlignment="1" applyProtection="1">
      <alignment horizontal="right" vertical="center" shrinkToFit="1"/>
    </xf>
    <xf numFmtId="179" fontId="13" fillId="0" borderId="55" xfId="1" applyNumberFormat="1" applyFont="1" applyBorder="1" applyAlignment="1" applyProtection="1">
      <alignment horizontal="right" vertical="center" shrinkToFit="1"/>
      <protection locked="0"/>
    </xf>
    <xf numFmtId="0" fontId="15" fillId="0" borderId="35" xfId="0" applyFont="1" applyBorder="1" applyAlignment="1" applyProtection="1">
      <alignment vertical="center"/>
    </xf>
    <xf numFmtId="179" fontId="15" fillId="0" borderId="35" xfId="0" applyNumberFormat="1" applyFont="1" applyBorder="1" applyAlignment="1" applyProtection="1">
      <alignment vertical="center"/>
    </xf>
    <xf numFmtId="179" fontId="15" fillId="0" borderId="0" xfId="0" applyNumberFormat="1" applyFont="1" applyBorder="1" applyAlignment="1" applyProtection="1">
      <alignment vertical="center"/>
    </xf>
    <xf numFmtId="179" fontId="16" fillId="0" borderId="35" xfId="0" applyNumberFormat="1" applyFont="1" applyFill="1" applyBorder="1" applyAlignment="1" applyProtection="1">
      <alignment vertical="center"/>
    </xf>
    <xf numFmtId="179" fontId="14" fillId="6" borderId="61" xfId="1" applyNumberFormat="1" applyFont="1" applyFill="1" applyBorder="1" applyAlignment="1" applyProtection="1">
      <alignment horizontal="right" vertical="center" shrinkToFit="1"/>
    </xf>
    <xf numFmtId="179" fontId="6" fillId="0" borderId="62" xfId="0" applyNumberFormat="1" applyFont="1" applyBorder="1" applyAlignment="1" applyProtection="1">
      <alignment vertical="center" shrinkToFit="1"/>
    </xf>
    <xf numFmtId="0" fontId="13" fillId="0" borderId="22" xfId="0" applyFont="1" applyBorder="1" applyAlignment="1" applyProtection="1">
      <alignment horizontal="left" vertical="center" shrinkToFit="1"/>
      <protection locked="0"/>
    </xf>
    <xf numFmtId="178" fontId="13" fillId="0" borderId="22" xfId="0" applyNumberFormat="1" applyFont="1" applyBorder="1" applyAlignment="1" applyProtection="1">
      <alignment horizontal="right" vertical="center" shrinkToFit="1"/>
      <protection locked="0"/>
    </xf>
    <xf numFmtId="179" fontId="13" fillId="0" borderId="71" xfId="1" applyNumberFormat="1" applyFont="1" applyBorder="1" applyAlignment="1" applyProtection="1">
      <alignment horizontal="right" vertical="center" shrinkToFit="1"/>
      <protection locked="0"/>
    </xf>
    <xf numFmtId="179" fontId="13" fillId="0" borderId="72" xfId="1" applyNumberFormat="1" applyFont="1" applyBorder="1" applyAlignment="1" applyProtection="1">
      <alignment horizontal="right" vertical="center" shrinkToFit="1"/>
      <protection locked="0"/>
    </xf>
    <xf numFmtId="0" fontId="13" fillId="0" borderId="11" xfId="0" applyFont="1" applyBorder="1" applyAlignment="1" applyProtection="1">
      <alignment horizontal="left" vertical="center" shrinkToFit="1"/>
      <protection locked="0"/>
    </xf>
    <xf numFmtId="178" fontId="13" fillId="0" borderId="11" xfId="0" applyNumberFormat="1" applyFont="1" applyBorder="1" applyAlignment="1" applyProtection="1">
      <alignment horizontal="right" vertical="center" shrinkToFit="1"/>
      <protection locked="0"/>
    </xf>
    <xf numFmtId="178" fontId="13" fillId="0" borderId="55" xfId="1" applyNumberFormat="1" applyFont="1" applyFill="1" applyBorder="1" applyAlignment="1" applyProtection="1">
      <alignment horizontal="right" vertical="center" shrinkToFit="1"/>
      <protection locked="0"/>
    </xf>
    <xf numFmtId="179" fontId="13" fillId="0" borderId="59" xfId="1" applyNumberFormat="1" applyFont="1" applyBorder="1" applyAlignment="1" applyProtection="1">
      <alignment horizontal="right" vertical="center" shrinkToFit="1"/>
      <protection locked="0"/>
    </xf>
    <xf numFmtId="0" fontId="10" fillId="0" borderId="0" xfId="0" applyFont="1" applyBorder="1" applyAlignment="1" applyProtection="1">
      <alignment vertical="center"/>
    </xf>
    <xf numFmtId="0" fontId="10" fillId="0" borderId="0" xfId="0" applyFont="1" applyFill="1" applyBorder="1" applyAlignment="1" applyProtection="1">
      <alignment vertical="center"/>
    </xf>
    <xf numFmtId="0" fontId="17" fillId="6" borderId="0" xfId="0" applyFont="1" applyFill="1" applyBorder="1" applyAlignment="1" applyProtection="1">
      <alignment horizontal="right" vertical="center"/>
    </xf>
    <xf numFmtId="0" fontId="13" fillId="6" borderId="57" xfId="0" applyFont="1" applyFill="1" applyBorder="1" applyAlignment="1" applyProtection="1">
      <alignment horizontal="right" vertical="center"/>
    </xf>
    <xf numFmtId="179" fontId="14" fillId="6" borderId="37" xfId="1" applyNumberFormat="1" applyFont="1" applyFill="1" applyBorder="1" applyAlignment="1" applyProtection="1">
      <alignment horizontal="right" vertical="center" shrinkToFit="1"/>
    </xf>
    <xf numFmtId="0" fontId="6" fillId="0" borderId="62" xfId="0" applyFont="1" applyBorder="1" applyAlignment="1" applyProtection="1">
      <alignment vertical="center" shrinkToFit="1"/>
    </xf>
    <xf numFmtId="179" fontId="13" fillId="0" borderId="64" xfId="1" applyNumberFormat="1" applyFont="1" applyBorder="1" applyAlignment="1" applyProtection="1">
      <alignment horizontal="right" vertical="center" shrinkToFit="1"/>
      <protection locked="0"/>
    </xf>
    <xf numFmtId="179" fontId="13" fillId="0" borderId="78" xfId="1" applyNumberFormat="1" applyFont="1" applyBorder="1" applyAlignment="1" applyProtection="1">
      <alignment horizontal="right" vertical="center" shrinkToFit="1"/>
      <protection locked="0"/>
    </xf>
    <xf numFmtId="179" fontId="13" fillId="0" borderId="65" xfId="1" applyNumberFormat="1" applyFont="1" applyBorder="1" applyAlignment="1" applyProtection="1">
      <alignment horizontal="right" vertical="center" shrinkToFit="1"/>
      <protection locked="0"/>
    </xf>
    <xf numFmtId="0" fontId="8" fillId="0" borderId="35" xfId="0" applyFont="1" applyBorder="1" applyAlignment="1" applyProtection="1">
      <alignment vertical="center"/>
    </xf>
    <xf numFmtId="0" fontId="8" fillId="0" borderId="0" xfId="0" applyFont="1" applyBorder="1" applyAlignment="1" applyProtection="1">
      <alignment vertical="center"/>
    </xf>
    <xf numFmtId="0" fontId="8" fillId="0" borderId="35" xfId="0" applyFont="1" applyFill="1" applyBorder="1" applyAlignment="1" applyProtection="1">
      <alignment vertical="center"/>
    </xf>
    <xf numFmtId="0" fontId="8" fillId="0" borderId="0" xfId="0" applyFont="1" applyFill="1" applyBorder="1" applyAlignment="1" applyProtection="1">
      <alignment vertical="center"/>
    </xf>
    <xf numFmtId="0" fontId="17" fillId="6" borderId="0" xfId="0" applyFont="1" applyFill="1" applyBorder="1" applyAlignment="1" applyProtection="1">
      <alignment vertical="center"/>
    </xf>
    <xf numFmtId="181" fontId="14" fillId="6" borderId="37" xfId="1" applyNumberFormat="1" applyFont="1" applyFill="1" applyBorder="1" applyAlignment="1" applyProtection="1">
      <alignment horizontal="right" vertical="center" shrinkToFit="1"/>
    </xf>
    <xf numFmtId="0" fontId="8" fillId="0" borderId="62" xfId="0" applyFont="1" applyBorder="1" applyAlignment="1" applyProtection="1">
      <alignment vertical="center" shrinkToFit="1"/>
    </xf>
    <xf numFmtId="0" fontId="8" fillId="0" borderId="0" xfId="0" applyFont="1" applyProtection="1">
      <alignment vertical="center"/>
    </xf>
    <xf numFmtId="0" fontId="9" fillId="0" borderId="0" xfId="0" applyFont="1" applyFill="1" applyBorder="1" applyAlignment="1" applyProtection="1">
      <alignment horizontal="left" vertical="center"/>
    </xf>
    <xf numFmtId="0" fontId="8" fillId="0" borderId="0" xfId="0" applyFont="1" applyAlignment="1" applyProtection="1">
      <alignment horizontal="right" vertical="center"/>
    </xf>
    <xf numFmtId="0" fontId="18" fillId="0" borderId="0" xfId="0" applyFont="1" applyProtection="1">
      <alignment vertical="center"/>
    </xf>
    <xf numFmtId="0" fontId="18" fillId="0" borderId="0" xfId="0" applyFont="1">
      <alignment vertical="center"/>
    </xf>
    <xf numFmtId="179" fontId="22" fillId="5" borderId="44" xfId="1" applyNumberFormat="1" applyFont="1" applyFill="1" applyBorder="1" applyAlignment="1" applyProtection="1">
      <alignment horizontal="right" vertical="center" shrinkToFit="1"/>
    </xf>
    <xf numFmtId="179" fontId="22" fillId="5" borderId="56" xfId="1" applyNumberFormat="1" applyFont="1" applyFill="1" applyBorder="1" applyAlignment="1" applyProtection="1">
      <alignment horizontal="right" vertical="center" shrinkToFit="1"/>
    </xf>
    <xf numFmtId="0" fontId="18" fillId="6" borderId="0" xfId="0" applyFont="1" applyFill="1" applyProtection="1">
      <alignment vertical="center"/>
    </xf>
    <xf numFmtId="0" fontId="21" fillId="6" borderId="0" xfId="0" applyFont="1" applyFill="1" applyAlignment="1" applyProtection="1">
      <alignment horizontal="right" vertical="center"/>
    </xf>
    <xf numFmtId="181" fontId="22" fillId="6" borderId="61" xfId="1" applyNumberFormat="1" applyFont="1" applyFill="1" applyBorder="1" applyAlignment="1" applyProtection="1">
      <alignment horizontal="right" vertical="center" shrinkToFit="1"/>
    </xf>
    <xf numFmtId="0" fontId="18" fillId="0" borderId="0" xfId="0" applyFont="1" applyBorder="1" applyProtection="1">
      <alignment vertical="center"/>
    </xf>
    <xf numFmtId="180" fontId="18" fillId="0" borderId="0" xfId="0" applyNumberFormat="1" applyFont="1" applyBorder="1" applyAlignment="1" applyProtection="1">
      <alignment horizontal="center" vertical="center"/>
    </xf>
    <xf numFmtId="0" fontId="8" fillId="0" borderId="0" xfId="0" applyFont="1" applyFill="1">
      <alignment vertical="center"/>
    </xf>
    <xf numFmtId="0" fontId="13" fillId="0" borderId="0" xfId="0" applyFont="1" applyFill="1" applyAlignment="1">
      <alignment horizontal="right" vertical="center"/>
    </xf>
    <xf numFmtId="176" fontId="14" fillId="0" borderId="0" xfId="0" applyNumberFormat="1" applyFont="1" applyFill="1" applyBorder="1" applyAlignment="1">
      <alignment horizontal="center" vertical="center"/>
    </xf>
    <xf numFmtId="181" fontId="14" fillId="0" borderId="0" xfId="1" applyNumberFormat="1" applyFont="1" applyFill="1" applyBorder="1" applyAlignment="1">
      <alignment horizontal="right" vertical="center" shrinkToFit="1"/>
    </xf>
    <xf numFmtId="0" fontId="8" fillId="0" borderId="0" xfId="0" applyFont="1" applyFill="1" applyBorder="1">
      <alignment vertical="center"/>
    </xf>
    <xf numFmtId="180" fontId="8" fillId="0" borderId="0" xfId="0" applyNumberFormat="1" applyFont="1" applyFill="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indent="1"/>
    </xf>
    <xf numFmtId="0" fontId="6" fillId="3" borderId="33" xfId="0" applyFont="1" applyFill="1" applyBorder="1" applyAlignment="1">
      <alignment horizontal="center" vertical="center"/>
    </xf>
    <xf numFmtId="0" fontId="6" fillId="4" borderId="28" xfId="0" applyFont="1" applyFill="1" applyBorder="1" applyAlignment="1">
      <alignment horizontal="center" vertical="center" wrapText="1"/>
    </xf>
    <xf numFmtId="0" fontId="6" fillId="4" borderId="33" xfId="0" applyFont="1" applyFill="1" applyBorder="1" applyAlignment="1">
      <alignment horizontal="center" vertical="center" wrapText="1"/>
    </xf>
    <xf numFmtId="0" fontId="6" fillId="4" borderId="42" xfId="0" applyFont="1" applyFill="1" applyBorder="1" applyAlignment="1">
      <alignment horizontal="center" vertical="center" wrapText="1"/>
    </xf>
    <xf numFmtId="38" fontId="6" fillId="0" borderId="32" xfId="1" applyFont="1" applyBorder="1" applyAlignment="1" applyProtection="1">
      <alignment horizontal="right" vertical="center" indent="1"/>
      <protection locked="0"/>
    </xf>
    <xf numFmtId="38" fontId="6" fillId="0" borderId="38" xfId="1" applyFont="1" applyBorder="1" applyAlignment="1" applyProtection="1">
      <alignment horizontal="right" vertical="center" indent="1"/>
      <protection locked="0"/>
    </xf>
    <xf numFmtId="38" fontId="6" fillId="0" borderId="43" xfId="1" applyFont="1" applyBorder="1" applyAlignment="1">
      <alignment horizontal="right" vertical="center" indent="1"/>
    </xf>
    <xf numFmtId="38" fontId="6" fillId="0" borderId="7" xfId="1" applyFont="1" applyBorder="1" applyAlignment="1" applyProtection="1">
      <alignment horizontal="right" vertical="center" indent="1"/>
      <protection locked="0"/>
    </xf>
    <xf numFmtId="38" fontId="6" fillId="0" borderId="39" xfId="1" applyFont="1" applyBorder="1" applyAlignment="1" applyProtection="1">
      <alignment horizontal="right" vertical="center" indent="1"/>
      <protection locked="0"/>
    </xf>
    <xf numFmtId="38" fontId="6" fillId="0" borderId="44" xfId="1" applyFont="1" applyBorder="1" applyAlignment="1">
      <alignment horizontal="right" vertical="center" indent="1"/>
    </xf>
    <xf numFmtId="38" fontId="6" fillId="0" borderId="11" xfId="1" applyFont="1" applyBorder="1" applyAlignment="1" applyProtection="1">
      <alignment horizontal="right" vertical="center" indent="1"/>
      <protection locked="0"/>
    </xf>
    <xf numFmtId="38" fontId="6" fillId="0" borderId="40" xfId="1" applyFont="1" applyBorder="1" applyAlignment="1" applyProtection="1">
      <alignment horizontal="right" vertical="center" indent="1"/>
      <protection locked="0"/>
    </xf>
    <xf numFmtId="38" fontId="6" fillId="0" borderId="45" xfId="1" applyFont="1" applyBorder="1" applyAlignment="1">
      <alignment horizontal="right" vertical="center" indent="1"/>
    </xf>
    <xf numFmtId="38" fontId="23" fillId="0" borderId="46" xfId="1" applyFont="1" applyBorder="1" applyAlignment="1">
      <alignment horizontal="right" vertical="center" indent="1"/>
    </xf>
    <xf numFmtId="0" fontId="6" fillId="4" borderId="33" xfId="0" applyFont="1" applyFill="1" applyBorder="1" applyAlignment="1">
      <alignment horizontal="center" vertical="center"/>
    </xf>
    <xf numFmtId="0" fontId="6" fillId="4" borderId="42" xfId="0" applyFont="1" applyFill="1" applyBorder="1" applyAlignment="1">
      <alignment horizontal="center" vertical="center"/>
    </xf>
    <xf numFmtId="0" fontId="6" fillId="0" borderId="39" xfId="0" applyFont="1" applyBorder="1" applyAlignment="1" applyProtection="1">
      <alignment horizontal="center" vertical="center"/>
      <protection locked="0"/>
    </xf>
    <xf numFmtId="0" fontId="6" fillId="0" borderId="40" xfId="0" applyFont="1" applyBorder="1" applyAlignment="1" applyProtection="1">
      <alignment horizontal="center" vertical="center"/>
      <protection locked="0"/>
    </xf>
    <xf numFmtId="0" fontId="23" fillId="0" borderId="33" xfId="0" applyFont="1" applyBorder="1" applyAlignment="1">
      <alignment horizontal="center" vertical="center"/>
    </xf>
    <xf numFmtId="38" fontId="6" fillId="0" borderId="44" xfId="1" applyFont="1" applyBorder="1" applyAlignment="1" applyProtection="1">
      <alignment horizontal="right" vertical="center" indent="1" shrinkToFit="1"/>
      <protection locked="0"/>
    </xf>
    <xf numFmtId="38" fontId="6" fillId="0" borderId="22" xfId="1" applyFont="1" applyBorder="1" applyAlignment="1" applyProtection="1">
      <alignment horizontal="right" vertical="center" indent="1"/>
      <protection locked="0"/>
    </xf>
    <xf numFmtId="38" fontId="6" fillId="0" borderId="91" xfId="1" applyFont="1" applyBorder="1" applyAlignment="1">
      <alignment horizontal="right" vertical="center" indent="1"/>
    </xf>
    <xf numFmtId="38" fontId="6" fillId="0" borderId="91" xfId="1" applyFont="1" applyBorder="1" applyAlignment="1" applyProtection="1">
      <alignment horizontal="right" vertical="center" indent="1" shrinkToFit="1"/>
      <protection locked="0"/>
    </xf>
    <xf numFmtId="38" fontId="23" fillId="0" borderId="61" xfId="1" applyFont="1" applyBorder="1" applyAlignment="1">
      <alignment horizontal="right" vertical="center" indent="1"/>
    </xf>
    <xf numFmtId="38" fontId="23" fillId="0" borderId="61" xfId="1" applyFont="1" applyBorder="1" applyAlignment="1">
      <alignment horizontal="right" vertical="center" indent="1" shrinkToFit="1"/>
    </xf>
    <xf numFmtId="0" fontId="6" fillId="4" borderId="94" xfId="0" applyFont="1" applyFill="1" applyBorder="1" applyAlignment="1">
      <alignment horizontal="center" vertical="center" wrapText="1"/>
    </xf>
    <xf numFmtId="0" fontId="6" fillId="4" borderId="92" xfId="0" applyFont="1" applyFill="1" applyBorder="1" applyAlignment="1">
      <alignment horizontal="center" vertical="center" wrapText="1"/>
    </xf>
    <xf numFmtId="0" fontId="6" fillId="4" borderId="95" xfId="0" applyFont="1" applyFill="1" applyBorder="1" applyAlignment="1">
      <alignment horizontal="center" vertical="center" wrapText="1"/>
    </xf>
    <xf numFmtId="0" fontId="6" fillId="4" borderId="92" xfId="0" applyFont="1" applyFill="1" applyBorder="1" applyAlignment="1">
      <alignment horizontal="center" vertical="center"/>
    </xf>
    <xf numFmtId="0" fontId="6" fillId="4" borderId="95" xfId="0" applyFont="1" applyFill="1" applyBorder="1" applyAlignment="1">
      <alignment horizontal="center" vertical="center"/>
    </xf>
    <xf numFmtId="38" fontId="6" fillId="0" borderId="100" xfId="1" applyFont="1" applyBorder="1" applyAlignment="1">
      <alignment horizontal="right" vertical="center" indent="1"/>
    </xf>
    <xf numFmtId="38" fontId="6" fillId="0" borderId="100" xfId="1" applyFont="1" applyBorder="1" applyAlignment="1" applyProtection="1">
      <alignment horizontal="right" vertical="center" indent="1" shrinkToFit="1"/>
      <protection locked="0"/>
    </xf>
    <xf numFmtId="179" fontId="13" fillId="5" borderId="22" xfId="0" applyNumberFormat="1" applyFont="1" applyFill="1" applyBorder="1" applyAlignment="1" applyProtection="1">
      <alignment horizontal="right" vertical="center" shrinkToFit="1"/>
    </xf>
    <xf numFmtId="179" fontId="14" fillId="5" borderId="91" xfId="1" applyNumberFormat="1" applyFont="1" applyFill="1" applyBorder="1" applyAlignment="1" applyProtection="1">
      <alignment horizontal="right" vertical="center" shrinkToFit="1"/>
    </xf>
    <xf numFmtId="179" fontId="13" fillId="0" borderId="77" xfId="1" applyNumberFormat="1" applyFont="1" applyBorder="1" applyAlignment="1" applyProtection="1">
      <alignment horizontal="right" vertical="center" shrinkToFit="1"/>
      <protection locked="0"/>
    </xf>
    <xf numFmtId="179" fontId="22" fillId="5" borderId="91" xfId="1" applyNumberFormat="1" applyFont="1" applyFill="1" applyBorder="1" applyAlignment="1" applyProtection="1">
      <alignment horizontal="right" vertical="center" shrinkToFit="1"/>
    </xf>
    <xf numFmtId="0" fontId="9" fillId="6" borderId="94" xfId="0" applyFont="1" applyFill="1" applyBorder="1" applyAlignment="1" applyProtection="1">
      <alignment horizontal="center" vertical="center"/>
    </xf>
    <xf numFmtId="0" fontId="12" fillId="4" borderId="90" xfId="0" applyFont="1" applyFill="1" applyBorder="1" applyAlignment="1" applyProtection="1">
      <alignment horizontal="center" vertical="center" wrapText="1"/>
    </xf>
    <xf numFmtId="0" fontId="19" fillId="4" borderId="93" xfId="0" applyFont="1" applyFill="1" applyBorder="1" applyAlignment="1" applyProtection="1">
      <alignment horizontal="center" vertical="center" wrapText="1"/>
    </xf>
    <xf numFmtId="0" fontId="19" fillId="4" borderId="92" xfId="0" applyFont="1" applyFill="1" applyBorder="1" applyAlignment="1" applyProtection="1">
      <alignment horizontal="center" vertical="center" wrapText="1"/>
    </xf>
    <xf numFmtId="179" fontId="13" fillId="0" borderId="7" xfId="0" applyNumberFormat="1" applyFont="1" applyFill="1" applyBorder="1" applyAlignment="1" applyProtection="1">
      <alignment horizontal="right" vertical="center"/>
      <protection locked="0"/>
    </xf>
    <xf numFmtId="179" fontId="13" fillId="0" borderId="11" xfId="0" applyNumberFormat="1" applyFont="1" applyFill="1" applyBorder="1" applyAlignment="1" applyProtection="1">
      <alignment horizontal="right" vertical="center"/>
      <protection locked="0"/>
    </xf>
    <xf numFmtId="179" fontId="13" fillId="0" borderId="22" xfId="0" applyNumberFormat="1" applyFont="1" applyFill="1" applyBorder="1" applyAlignment="1" applyProtection="1">
      <alignment horizontal="right" vertical="center"/>
      <protection locked="0"/>
    </xf>
    <xf numFmtId="0" fontId="6" fillId="0" borderId="38" xfId="0" applyFont="1" applyBorder="1" applyAlignment="1" applyProtection="1">
      <alignment horizontal="left" vertical="center"/>
      <protection locked="0"/>
    </xf>
    <xf numFmtId="0" fontId="6" fillId="0" borderId="39" xfId="0" applyFont="1" applyBorder="1" applyAlignment="1" applyProtection="1">
      <alignment horizontal="left" vertical="center"/>
      <protection locked="0"/>
    </xf>
    <xf numFmtId="38" fontId="6" fillId="0" borderId="43" xfId="1" applyFont="1" applyBorder="1" applyAlignment="1" applyProtection="1">
      <alignment horizontal="right" vertical="center" indent="1"/>
      <protection locked="0"/>
    </xf>
    <xf numFmtId="38" fontId="6" fillId="0" borderId="44" xfId="1" applyFont="1" applyBorder="1" applyAlignment="1" applyProtection="1">
      <alignment horizontal="right" vertical="center" indent="1"/>
      <protection locked="0"/>
    </xf>
    <xf numFmtId="38" fontId="6" fillId="0" borderId="45" xfId="1" applyFont="1" applyBorder="1" applyAlignment="1" applyProtection="1">
      <alignment horizontal="right" vertical="center" indent="1"/>
      <protection locked="0"/>
    </xf>
    <xf numFmtId="0" fontId="23" fillId="0" borderId="0" xfId="0" applyFont="1" applyAlignment="1">
      <alignment vertical="center"/>
    </xf>
    <xf numFmtId="0" fontId="6" fillId="7" borderId="72" xfId="0" applyFont="1" applyFill="1" applyBorder="1" applyAlignment="1">
      <alignment vertical="center" shrinkToFit="1"/>
    </xf>
    <xf numFmtId="0" fontId="6" fillId="7" borderId="22" xfId="0" applyFont="1" applyFill="1" applyBorder="1">
      <alignment vertical="center"/>
    </xf>
    <xf numFmtId="0" fontId="8" fillId="0" borderId="23" xfId="0" applyFont="1" applyBorder="1" applyAlignment="1" applyProtection="1">
      <alignment vertical="center" shrinkToFit="1"/>
    </xf>
    <xf numFmtId="0" fontId="6" fillId="7" borderId="119" xfId="0" applyFont="1" applyFill="1" applyBorder="1" applyAlignment="1">
      <alignment horizontal="center" vertical="center"/>
    </xf>
    <xf numFmtId="0" fontId="6" fillId="7" borderId="120" xfId="0" applyFont="1" applyFill="1" applyBorder="1" applyAlignment="1">
      <alignment horizontal="center" vertical="center"/>
    </xf>
    <xf numFmtId="38" fontId="6" fillId="0" borderId="69" xfId="1" applyFont="1" applyBorder="1" applyAlignment="1" applyProtection="1">
      <alignment horizontal="right" vertical="center" indent="1"/>
      <protection locked="0"/>
    </xf>
    <xf numFmtId="38" fontId="6" fillId="0" borderId="9" xfId="1" applyFont="1" applyBorder="1" applyAlignment="1" applyProtection="1">
      <alignment horizontal="right" vertical="center" indent="1"/>
      <protection locked="0"/>
    </xf>
    <xf numFmtId="38" fontId="6" fillId="0" borderId="1" xfId="1" applyFont="1" applyBorder="1" applyAlignment="1">
      <alignment horizontal="right" vertical="center" indent="1"/>
    </xf>
    <xf numFmtId="0" fontId="7" fillId="0" borderId="3" xfId="0" applyFont="1" applyBorder="1" applyAlignment="1" applyProtection="1">
      <alignment horizontal="right" vertical="center" indent="1"/>
      <protection locked="0"/>
    </xf>
    <xf numFmtId="38" fontId="6" fillId="0" borderId="22" xfId="1" applyFont="1" applyBorder="1" applyAlignment="1" applyProtection="1">
      <alignment horizontal="right" vertical="center" indent="1"/>
    </xf>
    <xf numFmtId="38" fontId="6" fillId="0" borderId="7" xfId="1" applyFont="1" applyBorder="1" applyAlignment="1" applyProtection="1">
      <alignment horizontal="right" vertical="center" indent="1"/>
    </xf>
    <xf numFmtId="38" fontId="6" fillId="0" borderId="119" xfId="1" applyFont="1" applyBorder="1" applyAlignment="1">
      <alignment horizontal="right" vertical="center" indent="1"/>
    </xf>
    <xf numFmtId="38" fontId="6" fillId="0" borderId="116" xfId="1" applyFont="1" applyBorder="1" applyAlignment="1">
      <alignment horizontal="right" vertical="center" indent="1"/>
    </xf>
    <xf numFmtId="179" fontId="13" fillId="0" borderId="40" xfId="0" applyNumberFormat="1" applyFont="1" applyBorder="1" applyAlignment="1" applyProtection="1">
      <alignment horizontal="right" vertical="center" shrinkToFit="1"/>
      <protection locked="0"/>
    </xf>
    <xf numFmtId="179" fontId="13" fillId="0" borderId="39" xfId="0" applyNumberFormat="1" applyFont="1" applyBorder="1" applyAlignment="1" applyProtection="1">
      <alignment horizontal="right" vertical="center" shrinkToFit="1"/>
      <protection locked="0"/>
    </xf>
    <xf numFmtId="179" fontId="13" fillId="0" borderId="60" xfId="0" applyNumberFormat="1" applyFont="1" applyBorder="1" applyAlignment="1" applyProtection="1">
      <alignment horizontal="right" vertical="center" shrinkToFit="1"/>
      <protection locked="0"/>
    </xf>
    <xf numFmtId="179" fontId="21" fillId="0" borderId="72" xfId="1" applyNumberFormat="1" applyFont="1" applyBorder="1" applyAlignment="1" applyProtection="1">
      <alignment vertical="center" shrinkToFit="1"/>
      <protection locked="0"/>
    </xf>
    <xf numFmtId="180" fontId="20" fillId="0" borderId="60" xfId="1" applyNumberFormat="1" applyFont="1" applyBorder="1" applyAlignment="1" applyProtection="1">
      <alignment vertical="center" shrinkToFit="1"/>
      <protection locked="0"/>
    </xf>
    <xf numFmtId="179" fontId="21" fillId="0" borderId="30" xfId="1" applyNumberFormat="1" applyFont="1" applyBorder="1" applyAlignment="1" applyProtection="1">
      <alignment vertical="center" shrinkToFit="1"/>
      <protection locked="0"/>
    </xf>
    <xf numFmtId="180" fontId="20" fillId="0" borderId="39" xfId="1" applyNumberFormat="1" applyFont="1" applyBorder="1" applyAlignment="1" applyProtection="1">
      <alignment vertical="center" shrinkToFit="1"/>
      <protection locked="0"/>
    </xf>
    <xf numFmtId="179" fontId="21" fillId="0" borderId="59" xfId="1" applyNumberFormat="1" applyFont="1" applyBorder="1" applyAlignment="1" applyProtection="1">
      <alignment vertical="center" shrinkToFit="1"/>
      <protection locked="0"/>
    </xf>
    <xf numFmtId="180" fontId="20" fillId="0" borderId="40" xfId="1" applyNumberFormat="1" applyFont="1" applyBorder="1" applyAlignment="1" applyProtection="1">
      <alignment vertical="center" shrinkToFit="1"/>
      <protection locked="0"/>
    </xf>
    <xf numFmtId="0" fontId="8" fillId="0" borderId="8" xfId="0" applyFont="1" applyBorder="1" applyAlignment="1" applyProtection="1">
      <alignment horizontal="left" vertical="center" wrapText="1"/>
      <protection locked="0"/>
    </xf>
    <xf numFmtId="183" fontId="13" fillId="0" borderId="22" xfId="1" applyNumberFormat="1" applyFont="1" applyBorder="1" applyAlignment="1" applyProtection="1">
      <alignment horizontal="right" vertical="center" shrinkToFit="1"/>
      <protection locked="0"/>
    </xf>
    <xf numFmtId="183" fontId="13" fillId="0" borderId="60" xfId="1" applyNumberFormat="1" applyFont="1" applyBorder="1" applyAlignment="1" applyProtection="1">
      <alignment horizontal="right" vertical="center" shrinkToFit="1"/>
      <protection locked="0"/>
    </xf>
    <xf numFmtId="183" fontId="13" fillId="0" borderId="7" xfId="1" applyNumberFormat="1" applyFont="1" applyBorder="1" applyAlignment="1" applyProtection="1">
      <alignment horizontal="right" vertical="center" shrinkToFit="1"/>
      <protection locked="0"/>
    </xf>
    <xf numFmtId="183" fontId="13" fillId="0" borderId="39" xfId="1" applyNumberFormat="1" applyFont="1" applyBorder="1" applyAlignment="1" applyProtection="1">
      <alignment horizontal="right" vertical="center" shrinkToFit="1"/>
      <protection locked="0"/>
    </xf>
    <xf numFmtId="183" fontId="13" fillId="0" borderId="11" xfId="1" applyNumberFormat="1" applyFont="1" applyBorder="1" applyAlignment="1" applyProtection="1">
      <alignment horizontal="right" vertical="center" shrinkToFit="1"/>
      <protection locked="0"/>
    </xf>
    <xf numFmtId="183" fontId="13" fillId="0" borderId="40" xfId="1" applyNumberFormat="1" applyFont="1" applyBorder="1" applyAlignment="1" applyProtection="1">
      <alignment horizontal="right" vertical="center" shrinkToFit="1"/>
      <protection locked="0"/>
    </xf>
    <xf numFmtId="178" fontId="13" fillId="0" borderId="71" xfId="1" applyNumberFormat="1" applyFont="1" applyFill="1" applyBorder="1" applyAlignment="1" applyProtection="1">
      <alignment horizontal="right" vertical="center" shrinkToFit="1"/>
      <protection locked="0"/>
    </xf>
    <xf numFmtId="178" fontId="13" fillId="0" borderId="48" xfId="1" applyNumberFormat="1" applyFont="1" applyFill="1" applyBorder="1" applyAlignment="1" applyProtection="1">
      <alignment horizontal="right" vertical="center" shrinkToFit="1"/>
      <protection locked="0"/>
    </xf>
    <xf numFmtId="178" fontId="13" fillId="0" borderId="22" xfId="1" applyNumberFormat="1" applyFont="1" applyBorder="1" applyAlignment="1" applyProtection="1">
      <alignment horizontal="right" vertical="center" shrinkToFit="1"/>
      <protection locked="0"/>
    </xf>
    <xf numFmtId="178" fontId="13" fillId="0" borderId="7" xfId="1" applyNumberFormat="1" applyFont="1" applyBorder="1" applyAlignment="1" applyProtection="1">
      <alignment horizontal="right" vertical="center" shrinkToFit="1"/>
      <protection locked="0"/>
    </xf>
    <xf numFmtId="178" fontId="13" fillId="0" borderId="69" xfId="1" applyNumberFormat="1" applyFont="1" applyBorder="1" applyAlignment="1" applyProtection="1">
      <alignment horizontal="right" vertical="center" shrinkToFit="1"/>
      <protection locked="0"/>
    </xf>
    <xf numFmtId="178" fontId="13" fillId="0" borderId="11" xfId="1" applyNumberFormat="1" applyFont="1" applyBorder="1" applyAlignment="1" applyProtection="1">
      <alignment horizontal="right" vertical="center" shrinkToFit="1"/>
      <protection locked="0"/>
    </xf>
    <xf numFmtId="0" fontId="25" fillId="0" borderId="0" xfId="0" applyFont="1" applyAlignment="1">
      <alignment horizontal="center" vertical="center"/>
    </xf>
    <xf numFmtId="38" fontId="8" fillId="0" borderId="22" xfId="1" applyFont="1" applyBorder="1" applyAlignment="1" applyProtection="1">
      <alignment horizontal="right" vertical="center" indent="1" shrinkToFit="1"/>
      <protection locked="0"/>
    </xf>
    <xf numFmtId="38" fontId="8" fillId="0" borderId="60" xfId="1" applyFont="1" applyBorder="1" applyAlignment="1" applyProtection="1">
      <alignment horizontal="right" vertical="center" indent="1" shrinkToFit="1"/>
      <protection locked="0"/>
    </xf>
    <xf numFmtId="38" fontId="8" fillId="0" borderId="7" xfId="1" applyFont="1" applyBorder="1" applyAlignment="1" applyProtection="1">
      <alignment horizontal="right" vertical="center" indent="1" shrinkToFit="1"/>
      <protection locked="0"/>
    </xf>
    <xf numFmtId="38" fontId="8" fillId="0" borderId="39" xfId="1" applyFont="1" applyBorder="1" applyAlignment="1" applyProtection="1">
      <alignment horizontal="right" vertical="center" indent="1" shrinkToFit="1"/>
      <protection locked="0"/>
    </xf>
    <xf numFmtId="38" fontId="8" fillId="0" borderId="99" xfId="1" applyFont="1" applyBorder="1" applyAlignment="1" applyProtection="1">
      <alignment horizontal="right" vertical="center" indent="1" shrinkToFit="1"/>
      <protection locked="0"/>
    </xf>
    <xf numFmtId="38" fontId="8" fillId="0" borderId="97" xfId="1" applyFont="1" applyBorder="1" applyAlignment="1" applyProtection="1">
      <alignment horizontal="right" vertical="center" indent="1" shrinkToFit="1"/>
      <protection locked="0"/>
    </xf>
    <xf numFmtId="0" fontId="10" fillId="0" borderId="0" xfId="0" applyFont="1">
      <alignment vertical="center"/>
    </xf>
    <xf numFmtId="0" fontId="5" fillId="0" borderId="54" xfId="0" applyFont="1" applyBorder="1" applyAlignment="1">
      <alignment horizontal="right" vertical="center" indent="1"/>
    </xf>
    <xf numFmtId="0" fontId="6" fillId="0" borderId="60" xfId="0" applyFont="1" applyBorder="1" applyAlignment="1" applyProtection="1">
      <alignment horizontal="left" vertical="center" wrapText="1"/>
      <protection locked="0"/>
    </xf>
    <xf numFmtId="0" fontId="6" fillId="0" borderId="39" xfId="0" applyFont="1" applyBorder="1" applyAlignment="1" applyProtection="1">
      <alignment horizontal="left" vertical="center" wrapText="1"/>
      <protection locked="0"/>
    </xf>
    <xf numFmtId="0" fontId="6" fillId="0" borderId="97" xfId="0" applyFont="1" applyBorder="1" applyAlignment="1" applyProtection="1">
      <alignment horizontal="left" vertical="center" wrapText="1"/>
      <protection locked="0"/>
    </xf>
    <xf numFmtId="0" fontId="5" fillId="0" borderId="0" xfId="0" applyFont="1" applyAlignment="1">
      <alignment horizontal="right" vertical="center"/>
    </xf>
    <xf numFmtId="0" fontId="5" fillId="0" borderId="0" xfId="0" applyFont="1" applyProtection="1">
      <alignment vertical="center"/>
    </xf>
    <xf numFmtId="0" fontId="5" fillId="0" borderId="0" xfId="0" applyFont="1">
      <alignment vertical="center"/>
    </xf>
    <xf numFmtId="0" fontId="30" fillId="11" borderId="37" xfId="0" applyFont="1" applyFill="1" applyBorder="1" applyAlignment="1">
      <alignment horizontal="center" vertical="center" wrapText="1"/>
    </xf>
    <xf numFmtId="0" fontId="30" fillId="11" borderId="122" xfId="0" applyFont="1" applyFill="1" applyBorder="1" applyAlignment="1">
      <alignment horizontal="center" vertical="center" wrapText="1"/>
    </xf>
    <xf numFmtId="0" fontId="30" fillId="0" borderId="61" xfId="0" applyFont="1" applyBorder="1" applyAlignment="1">
      <alignment horizontal="justify" vertical="center" wrapText="1"/>
    </xf>
    <xf numFmtId="0" fontId="8" fillId="0" borderId="123" xfId="0" applyFont="1" applyBorder="1" applyAlignment="1">
      <alignment horizontal="justify" vertical="center" wrapText="1"/>
    </xf>
    <xf numFmtId="0" fontId="8" fillId="0" borderId="124" xfId="0" applyFont="1" applyBorder="1" applyAlignment="1">
      <alignment horizontal="justify" vertical="center" wrapText="1"/>
    </xf>
    <xf numFmtId="0" fontId="8" fillId="0" borderId="124" xfId="0" applyFont="1" applyBorder="1" applyAlignment="1">
      <alignment horizontal="left" vertical="center" wrapText="1"/>
    </xf>
    <xf numFmtId="0" fontId="8" fillId="0" borderId="123" xfId="0" applyFont="1" applyBorder="1" applyAlignment="1">
      <alignment horizontal="left" vertical="center" wrapText="1"/>
    </xf>
    <xf numFmtId="0" fontId="6" fillId="0" borderId="0" xfId="0" applyFont="1" applyAlignment="1"/>
    <xf numFmtId="0" fontId="32" fillId="0" borderId="0" xfId="0" applyFont="1">
      <alignment vertical="center"/>
    </xf>
    <xf numFmtId="0" fontId="9" fillId="4" borderId="125" xfId="0" applyFont="1" applyFill="1" applyBorder="1" applyAlignment="1" applyProtection="1">
      <alignment horizontal="center" vertical="center" wrapText="1"/>
    </xf>
    <xf numFmtId="0" fontId="9" fillId="4" borderId="126" xfId="0" applyFont="1" applyFill="1" applyBorder="1" applyAlignment="1" applyProtection="1">
      <alignment horizontal="center" vertical="center" wrapText="1"/>
    </xf>
    <xf numFmtId="179" fontId="13" fillId="0" borderId="127" xfId="1" applyNumberFormat="1" applyFont="1" applyBorder="1" applyAlignment="1" applyProtection="1">
      <alignment horizontal="right" vertical="center" shrinkToFit="1"/>
      <protection locked="0"/>
    </xf>
    <xf numFmtId="180" fontId="11" fillId="0" borderId="23" xfId="1" applyNumberFormat="1" applyFont="1" applyBorder="1" applyAlignment="1" applyProtection="1">
      <alignment horizontal="right" vertical="center" shrinkToFit="1"/>
      <protection locked="0"/>
    </xf>
    <xf numFmtId="179" fontId="13" fillId="0" borderId="128" xfId="1" applyNumberFormat="1" applyFont="1" applyBorder="1" applyAlignment="1" applyProtection="1">
      <alignment horizontal="right" vertical="center" shrinkToFit="1"/>
      <protection locked="0"/>
    </xf>
    <xf numFmtId="180" fontId="11" fillId="0" borderId="8" xfId="1" applyNumberFormat="1" applyFont="1" applyBorder="1" applyAlignment="1" applyProtection="1">
      <alignment horizontal="right" vertical="center" shrinkToFit="1"/>
      <protection locked="0"/>
    </xf>
    <xf numFmtId="179" fontId="13" fillId="0" borderId="129" xfId="1" applyNumberFormat="1" applyFont="1" applyBorder="1" applyAlignment="1" applyProtection="1">
      <alignment horizontal="right" vertical="center" shrinkToFit="1"/>
      <protection locked="0"/>
    </xf>
    <xf numFmtId="180" fontId="11" fillId="0" borderId="12" xfId="1" applyNumberFormat="1" applyFont="1" applyBorder="1" applyAlignment="1" applyProtection="1">
      <alignment horizontal="right" vertical="center" shrinkToFit="1"/>
      <protection locked="0"/>
    </xf>
    <xf numFmtId="0" fontId="21" fillId="0" borderId="130" xfId="0" applyFont="1" applyBorder="1" applyAlignment="1" applyProtection="1">
      <alignment vertical="center" shrinkToFit="1"/>
      <protection locked="0"/>
    </xf>
    <xf numFmtId="0" fontId="21" fillId="0" borderId="7" xfId="0" applyFont="1" applyBorder="1" applyAlignment="1" applyProtection="1">
      <alignment vertical="center" shrinkToFit="1"/>
      <protection locked="0"/>
    </xf>
    <xf numFmtId="0" fontId="21" fillId="0" borderId="11" xfId="0" applyFont="1" applyBorder="1" applyAlignment="1" applyProtection="1">
      <alignment vertical="center" shrinkToFit="1"/>
      <protection locked="0"/>
    </xf>
    <xf numFmtId="0" fontId="18" fillId="0" borderId="8" xfId="0" applyFont="1" applyBorder="1" applyAlignment="1" applyProtection="1">
      <alignment horizontal="left" vertical="center" wrapText="1"/>
      <protection locked="0"/>
    </xf>
    <xf numFmtId="0" fontId="18" fillId="0" borderId="8" xfId="0" applyFont="1" applyBorder="1" applyAlignment="1" applyProtection="1">
      <alignment horizontal="left" vertical="center"/>
      <protection locked="0"/>
    </xf>
    <xf numFmtId="0" fontId="18" fillId="0" borderId="10" xfId="0" applyFont="1" applyBorder="1" applyAlignment="1" applyProtection="1">
      <alignment horizontal="left" vertical="center"/>
      <protection locked="0"/>
    </xf>
    <xf numFmtId="0" fontId="33" fillId="0" borderId="121" xfId="0" applyFont="1" applyBorder="1" applyAlignment="1">
      <alignment horizontal="left" vertical="center"/>
    </xf>
    <xf numFmtId="0" fontId="33" fillId="0" borderId="117" xfId="0" applyFont="1" applyBorder="1" applyAlignment="1">
      <alignment horizontal="left" vertical="center"/>
    </xf>
    <xf numFmtId="179" fontId="13" fillId="0" borderId="60" xfId="0" applyNumberFormat="1" applyFont="1" applyBorder="1" applyAlignment="1" applyProtection="1">
      <alignment horizontal="right" vertical="center" shrinkToFit="1"/>
      <protection locked="0"/>
    </xf>
    <xf numFmtId="179" fontId="13" fillId="0" borderId="40" xfId="0" applyNumberFormat="1" applyFont="1" applyBorder="1" applyAlignment="1" applyProtection="1">
      <alignment horizontal="right" vertical="center" shrinkToFit="1"/>
      <protection locked="0"/>
    </xf>
    <xf numFmtId="179" fontId="13" fillId="0" borderId="39" xfId="0" applyNumberFormat="1" applyFont="1" applyBorder="1" applyAlignment="1" applyProtection="1">
      <alignment horizontal="right" vertical="center" shrinkToFit="1"/>
      <protection locked="0"/>
    </xf>
    <xf numFmtId="0" fontId="10" fillId="0" borderId="0" xfId="0" applyFont="1" applyAlignment="1" applyProtection="1">
      <alignment horizontal="center" vertical="center"/>
    </xf>
    <xf numFmtId="0" fontId="8" fillId="0" borderId="23" xfId="0" applyFont="1" applyBorder="1" applyAlignment="1" applyProtection="1">
      <alignment horizontal="left" vertical="center" wrapText="1"/>
      <protection locked="0"/>
    </xf>
    <xf numFmtId="0" fontId="9" fillId="0" borderId="0" xfId="0" applyFont="1" applyFill="1" applyBorder="1" applyProtection="1">
      <alignment vertical="center"/>
    </xf>
    <xf numFmtId="0" fontId="18" fillId="0" borderId="0" xfId="0" applyFont="1" applyFill="1" applyBorder="1" applyProtection="1">
      <alignment vertical="center"/>
    </xf>
    <xf numFmtId="0" fontId="19" fillId="0" borderId="0" xfId="0" applyFont="1" applyFill="1" applyBorder="1" applyAlignment="1" applyProtection="1">
      <alignment vertical="center"/>
    </xf>
    <xf numFmtId="0" fontId="19" fillId="0" borderId="0" xfId="0" applyFont="1" applyFill="1" applyBorder="1" applyAlignment="1" applyProtection="1">
      <alignment horizontal="center" vertical="center"/>
    </xf>
    <xf numFmtId="0" fontId="21" fillId="0" borderId="0" xfId="0" applyFont="1" applyFill="1" applyBorder="1" applyAlignment="1" applyProtection="1">
      <alignment vertical="center"/>
    </xf>
    <xf numFmtId="0" fontId="21" fillId="0" borderId="0" xfId="0" applyFont="1" applyFill="1" applyBorder="1" applyProtection="1">
      <alignment vertical="center"/>
    </xf>
    <xf numFmtId="10" fontId="21" fillId="0" borderId="0" xfId="0" applyNumberFormat="1" applyFont="1" applyFill="1" applyBorder="1" applyAlignment="1" applyProtection="1">
      <alignment horizontal="right" vertical="center" shrinkToFit="1"/>
      <protection locked="0"/>
    </xf>
    <xf numFmtId="0" fontId="19" fillId="0" borderId="0" xfId="0" applyFont="1" applyAlignment="1" applyProtection="1">
      <alignment vertical="center"/>
    </xf>
    <xf numFmtId="0" fontId="21" fillId="0" borderId="7" xfId="0" applyFont="1" applyBorder="1" applyAlignment="1" applyProtection="1">
      <alignment horizontal="left" vertical="center" shrinkToFit="1"/>
      <protection locked="0"/>
    </xf>
    <xf numFmtId="0" fontId="9" fillId="0" borderId="0" xfId="0" applyFont="1" applyAlignment="1">
      <alignment horizontal="left" vertical="center" wrapText="1" indent="2"/>
    </xf>
    <xf numFmtId="0" fontId="6" fillId="2" borderId="14" xfId="0" applyFont="1" applyFill="1" applyBorder="1" applyAlignment="1">
      <alignment horizontal="center" vertical="center"/>
    </xf>
    <xf numFmtId="0" fontId="6" fillId="2" borderId="1" xfId="0" applyFont="1" applyFill="1" applyBorder="1" applyAlignment="1">
      <alignment horizontal="center" vertical="center"/>
    </xf>
    <xf numFmtId="0" fontId="6" fillId="7" borderId="118" xfId="0" applyFont="1" applyFill="1" applyBorder="1" applyAlignment="1">
      <alignment horizontal="center" vertical="center"/>
    </xf>
    <xf numFmtId="0" fontId="6" fillId="7" borderId="119" xfId="0" applyFont="1" applyFill="1" applyBorder="1" applyAlignment="1">
      <alignment horizontal="center" vertical="center"/>
    </xf>
    <xf numFmtId="0" fontId="6" fillId="7" borderId="17" xfId="0" applyFont="1" applyFill="1" applyBorder="1" applyAlignment="1">
      <alignment vertical="center" textRotation="255"/>
    </xf>
    <xf numFmtId="0" fontId="6" fillId="2" borderId="118" xfId="0" applyFont="1" applyFill="1" applyBorder="1" applyAlignment="1">
      <alignment horizontal="center" vertical="center"/>
    </xf>
    <xf numFmtId="0" fontId="6" fillId="2" borderId="119" xfId="0" applyFont="1" applyFill="1" applyBorder="1" applyAlignment="1">
      <alignment horizontal="center" vertical="center"/>
    </xf>
    <xf numFmtId="0" fontId="8" fillId="0" borderId="67" xfId="0" applyFont="1" applyFill="1" applyBorder="1" applyAlignment="1">
      <alignment horizontal="left" vertical="top" shrinkToFit="1"/>
    </xf>
    <xf numFmtId="0" fontId="6" fillId="0" borderId="33" xfId="0" applyFont="1" applyBorder="1" applyAlignment="1" applyProtection="1">
      <alignment vertical="center" shrinkToFit="1"/>
      <protection locked="0"/>
    </xf>
    <xf numFmtId="0" fontId="6" fillId="0" borderId="34" xfId="0" applyFont="1" applyBorder="1" applyAlignment="1" applyProtection="1">
      <alignment vertical="center" shrinkToFit="1"/>
      <protection locked="0"/>
    </xf>
    <xf numFmtId="0" fontId="6" fillId="3" borderId="28" xfId="0" applyFont="1" applyFill="1" applyBorder="1" applyAlignment="1">
      <alignment horizontal="center" vertical="center"/>
    </xf>
    <xf numFmtId="0" fontId="6" fillId="2" borderId="115" xfId="0" applyFont="1" applyFill="1" applyBorder="1" applyAlignment="1">
      <alignment horizontal="center" vertical="center"/>
    </xf>
    <xf numFmtId="0" fontId="6" fillId="2" borderId="116" xfId="0" applyFont="1" applyFill="1" applyBorder="1" applyAlignment="1">
      <alignment horizontal="center" vertical="center"/>
    </xf>
    <xf numFmtId="0" fontId="6" fillId="7" borderId="15" xfId="0" applyFont="1" applyFill="1" applyBorder="1" applyAlignment="1">
      <alignment vertical="center"/>
    </xf>
    <xf numFmtId="0" fontId="6" fillId="7" borderId="16" xfId="0" applyFont="1" applyFill="1" applyBorder="1" applyAlignment="1">
      <alignment vertical="center"/>
    </xf>
    <xf numFmtId="0" fontId="5" fillId="0" borderId="0" xfId="0" applyFont="1" applyFill="1" applyBorder="1" applyAlignment="1" applyProtection="1">
      <alignment horizontal="right" vertical="center"/>
    </xf>
    <xf numFmtId="0" fontId="9" fillId="4" borderId="52" xfId="0" applyFont="1" applyFill="1" applyBorder="1" applyAlignment="1" applyProtection="1">
      <alignment horizontal="center" vertical="center" wrapText="1"/>
    </xf>
    <xf numFmtId="0" fontId="9" fillId="4" borderId="108" xfId="0" applyFont="1" applyFill="1" applyBorder="1" applyAlignment="1" applyProtection="1">
      <alignment horizontal="center" vertical="center" wrapText="1"/>
    </xf>
    <xf numFmtId="179" fontId="13" fillId="0" borderId="40" xfId="1" applyNumberFormat="1" applyFont="1" applyBorder="1" applyAlignment="1" applyProtection="1">
      <alignment horizontal="right" vertical="center" shrinkToFit="1"/>
      <protection locked="0"/>
    </xf>
    <xf numFmtId="179" fontId="13" fillId="0" borderId="85" xfId="1" applyNumberFormat="1" applyFont="1" applyBorder="1" applyAlignment="1" applyProtection="1">
      <alignment horizontal="right" vertical="center" shrinkToFit="1"/>
      <protection locked="0"/>
    </xf>
    <xf numFmtId="176" fontId="9" fillId="6" borderId="51" xfId="1" applyNumberFormat="1" applyFont="1" applyFill="1" applyBorder="1" applyAlignment="1" applyProtection="1">
      <alignment horizontal="right" vertical="center"/>
    </xf>
    <xf numFmtId="176" fontId="9" fillId="6" borderId="28" xfId="1" applyNumberFormat="1" applyFont="1" applyFill="1" applyBorder="1" applyAlignment="1" applyProtection="1">
      <alignment horizontal="right" vertical="center"/>
    </xf>
    <xf numFmtId="177" fontId="9" fillId="6" borderId="51" xfId="1" applyNumberFormat="1" applyFont="1" applyFill="1" applyBorder="1" applyAlignment="1" applyProtection="1">
      <alignment horizontal="right" vertical="center"/>
    </xf>
    <xf numFmtId="177" fontId="9" fillId="6" borderId="28" xfId="1" applyNumberFormat="1" applyFont="1" applyFill="1" applyBorder="1" applyAlignment="1" applyProtection="1">
      <alignment horizontal="right" vertical="center"/>
    </xf>
    <xf numFmtId="0" fontId="9" fillId="4" borderId="87" xfId="0" applyFont="1" applyFill="1" applyBorder="1" applyAlignment="1" applyProtection="1">
      <alignment horizontal="center" vertical="center" wrapText="1"/>
    </xf>
    <xf numFmtId="0" fontId="9" fillId="4" borderId="41" xfId="0" applyFont="1" applyFill="1" applyBorder="1" applyAlignment="1" applyProtection="1">
      <alignment horizontal="center" vertical="center" wrapText="1"/>
    </xf>
    <xf numFmtId="0" fontId="9" fillId="4" borderId="111" xfId="0" applyFont="1" applyFill="1" applyBorder="1" applyAlignment="1" applyProtection="1">
      <alignment horizontal="center" vertical="center" wrapText="1"/>
    </xf>
    <xf numFmtId="0" fontId="9" fillId="4" borderId="98" xfId="0" applyFont="1" applyFill="1" applyBorder="1" applyAlignment="1" applyProtection="1">
      <alignment horizontal="center" vertical="center" wrapText="1"/>
    </xf>
    <xf numFmtId="179" fontId="13" fillId="0" borderId="39" xfId="1" applyNumberFormat="1" applyFont="1" applyBorder="1" applyAlignment="1" applyProtection="1">
      <alignment horizontal="right" vertical="center" shrinkToFit="1"/>
      <protection locked="0"/>
    </xf>
    <xf numFmtId="179" fontId="13" fillId="0" borderId="86" xfId="1" applyNumberFormat="1" applyFont="1" applyBorder="1" applyAlignment="1" applyProtection="1">
      <alignment horizontal="right" vertical="center" shrinkToFit="1"/>
      <protection locked="0"/>
    </xf>
    <xf numFmtId="179" fontId="13" fillId="0" borderId="60" xfId="1" applyNumberFormat="1" applyFont="1" applyBorder="1" applyAlignment="1" applyProtection="1">
      <alignment horizontal="right" vertical="center" shrinkToFit="1"/>
      <protection locked="0"/>
    </xf>
    <xf numFmtId="179" fontId="13" fillId="0" borderId="102" xfId="1" applyNumberFormat="1" applyFont="1" applyBorder="1" applyAlignment="1" applyProtection="1">
      <alignment horizontal="right" vertical="center" shrinkToFit="1"/>
      <protection locked="0"/>
    </xf>
    <xf numFmtId="0" fontId="11" fillId="4" borderId="92" xfId="0" applyFont="1" applyFill="1" applyBorder="1" applyAlignment="1" applyProtection="1">
      <alignment horizontal="center" vertical="center" wrapText="1"/>
    </xf>
    <xf numFmtId="0" fontId="11" fillId="4" borderId="110" xfId="0" applyFont="1" applyFill="1" applyBorder="1" applyAlignment="1" applyProtection="1">
      <alignment horizontal="center" vertical="center" wrapText="1"/>
    </xf>
    <xf numFmtId="179" fontId="13" fillId="0" borderId="103" xfId="0" applyNumberFormat="1" applyFont="1" applyBorder="1" applyAlignment="1" applyProtection="1">
      <alignment horizontal="left" vertical="center" shrinkToFit="1"/>
      <protection locked="0"/>
    </xf>
    <xf numFmtId="179" fontId="13" fillId="0" borderId="72" xfId="0" applyNumberFormat="1" applyFont="1" applyBorder="1" applyAlignment="1" applyProtection="1">
      <alignment horizontal="left" vertical="center" shrinkToFit="1"/>
      <protection locked="0"/>
    </xf>
    <xf numFmtId="0" fontId="13" fillId="0" borderId="89" xfId="0" applyFont="1" applyBorder="1" applyAlignment="1" applyProtection="1">
      <alignment horizontal="left" vertical="center" shrinkToFit="1"/>
      <protection locked="0"/>
    </xf>
    <xf numFmtId="0" fontId="13" fillId="0" borderId="59" xfId="0" applyFont="1" applyBorder="1" applyAlignment="1" applyProtection="1">
      <alignment horizontal="left" vertical="center" shrinkToFit="1"/>
      <protection locked="0"/>
    </xf>
    <xf numFmtId="0" fontId="13" fillId="0" borderId="88" xfId="0" applyFont="1" applyBorder="1" applyAlignment="1" applyProtection="1">
      <alignment horizontal="left" vertical="center" shrinkToFit="1"/>
      <protection locked="0"/>
    </xf>
    <xf numFmtId="0" fontId="13" fillId="0" borderId="30" xfId="0" applyFont="1" applyBorder="1" applyAlignment="1" applyProtection="1">
      <alignment horizontal="left" vertical="center" shrinkToFit="1"/>
      <protection locked="0"/>
    </xf>
    <xf numFmtId="0" fontId="5" fillId="0" borderId="0" xfId="0" applyFont="1" applyAlignment="1" applyProtection="1">
      <alignment horizontal="center" vertical="center"/>
    </xf>
    <xf numFmtId="0" fontId="9" fillId="0" borderId="33" xfId="0" applyFont="1" applyBorder="1" applyAlignment="1" applyProtection="1">
      <alignment horizontal="left" vertical="center" indent="1" shrinkToFit="1"/>
    </xf>
    <xf numFmtId="0" fontId="9" fillId="0" borderId="36" xfId="0" applyFont="1" applyBorder="1" applyAlignment="1" applyProtection="1">
      <alignment horizontal="left" vertical="center" indent="1" shrinkToFit="1"/>
    </xf>
    <xf numFmtId="0" fontId="9" fillId="0" borderId="34" xfId="0" applyFont="1" applyBorder="1" applyAlignment="1" applyProtection="1">
      <alignment horizontal="left" vertical="center" indent="1" shrinkToFit="1"/>
    </xf>
    <xf numFmtId="179" fontId="13" fillId="0" borderId="88" xfId="0" applyNumberFormat="1" applyFont="1" applyBorder="1" applyAlignment="1" applyProtection="1">
      <alignment horizontal="left" vertical="center" shrinkToFit="1"/>
      <protection locked="0"/>
    </xf>
    <xf numFmtId="179" fontId="13" fillId="0" borderId="30" xfId="0" applyNumberFormat="1" applyFont="1" applyBorder="1" applyAlignment="1" applyProtection="1">
      <alignment horizontal="left" vertical="center" shrinkToFit="1"/>
      <protection locked="0"/>
    </xf>
    <xf numFmtId="176" fontId="14" fillId="6" borderId="33" xfId="0" applyNumberFormat="1" applyFont="1" applyFill="1" applyBorder="1" applyAlignment="1" applyProtection="1">
      <alignment horizontal="right" vertical="center" indent="1"/>
    </xf>
    <xf numFmtId="176" fontId="14" fillId="6" borderId="36" xfId="0" applyNumberFormat="1" applyFont="1" applyFill="1" applyBorder="1" applyAlignment="1" applyProtection="1">
      <alignment horizontal="right" vertical="center" indent="1"/>
    </xf>
    <xf numFmtId="0" fontId="13" fillId="0" borderId="103" xfId="0" applyFont="1" applyBorder="1" applyAlignment="1" applyProtection="1">
      <alignment horizontal="left" vertical="center" shrinkToFit="1"/>
      <protection locked="0"/>
    </xf>
    <xf numFmtId="0" fontId="13" fillId="0" borderId="72" xfId="0" applyFont="1" applyBorder="1" applyAlignment="1" applyProtection="1">
      <alignment horizontal="left" vertical="center" shrinkToFit="1"/>
      <protection locked="0"/>
    </xf>
    <xf numFmtId="179" fontId="13" fillId="0" borderId="89" xfId="0" applyNumberFormat="1" applyFont="1" applyBorder="1" applyAlignment="1" applyProtection="1">
      <alignment horizontal="left" vertical="center" shrinkToFit="1"/>
      <protection locked="0"/>
    </xf>
    <xf numFmtId="179" fontId="13" fillId="0" borderId="59" xfId="0" applyNumberFormat="1" applyFont="1" applyBorder="1" applyAlignment="1" applyProtection="1">
      <alignment horizontal="left" vertical="center" shrinkToFit="1"/>
      <protection locked="0"/>
    </xf>
    <xf numFmtId="179" fontId="13" fillId="0" borderId="39" xfId="0" applyNumberFormat="1" applyFont="1" applyBorder="1" applyAlignment="1" applyProtection="1">
      <alignment horizontal="right" vertical="center" shrinkToFit="1"/>
      <protection locked="0"/>
    </xf>
    <xf numFmtId="179" fontId="13" fillId="0" borderId="30" xfId="0" applyNumberFormat="1" applyFont="1" applyBorder="1" applyAlignment="1" applyProtection="1">
      <alignment horizontal="right" vertical="center" shrinkToFit="1"/>
      <protection locked="0"/>
    </xf>
    <xf numFmtId="179" fontId="13" fillId="6" borderId="35" xfId="0" applyNumberFormat="1" applyFont="1" applyFill="1" applyBorder="1" applyAlignment="1" applyProtection="1">
      <alignment horizontal="right" vertical="center"/>
    </xf>
    <xf numFmtId="179" fontId="13" fillId="6" borderId="57" xfId="0" applyNumberFormat="1" applyFont="1" applyFill="1" applyBorder="1" applyAlignment="1" applyProtection="1">
      <alignment horizontal="right" vertical="center"/>
    </xf>
    <xf numFmtId="0" fontId="9" fillId="4" borderId="50" xfId="0" applyFont="1" applyFill="1" applyBorder="1" applyAlignment="1" applyProtection="1">
      <alignment horizontal="center" vertical="center" wrapText="1"/>
    </xf>
    <xf numFmtId="0" fontId="9" fillId="4" borderId="90" xfId="0" applyFont="1" applyFill="1" applyBorder="1" applyAlignment="1" applyProtection="1">
      <alignment horizontal="center" vertical="center" wrapText="1"/>
    </xf>
    <xf numFmtId="0" fontId="9" fillId="4" borderId="63" xfId="0" applyFont="1" applyFill="1" applyBorder="1" applyAlignment="1" applyProtection="1">
      <alignment horizontal="center" vertical="center" wrapText="1"/>
    </xf>
    <xf numFmtId="0" fontId="9" fillId="4" borderId="112" xfId="0" applyFont="1" applyFill="1" applyBorder="1" applyAlignment="1" applyProtection="1">
      <alignment horizontal="center" vertical="center" wrapText="1"/>
    </xf>
    <xf numFmtId="0" fontId="9" fillId="4" borderId="35" xfId="0" applyFont="1" applyFill="1" applyBorder="1" applyAlignment="1" applyProtection="1">
      <alignment horizontal="center" vertical="center" wrapText="1"/>
    </xf>
    <xf numFmtId="0" fontId="9" fillId="4" borderId="109" xfId="0" applyFont="1" applyFill="1" applyBorder="1" applyAlignment="1" applyProtection="1">
      <alignment horizontal="center" vertical="center" wrapText="1"/>
    </xf>
    <xf numFmtId="0" fontId="9" fillId="4" borderId="49" xfId="0" applyFont="1" applyFill="1" applyBorder="1" applyAlignment="1" applyProtection="1">
      <alignment horizontal="center" vertical="center"/>
    </xf>
    <xf numFmtId="0" fontId="9" fillId="4" borderId="106" xfId="0" applyFont="1" applyFill="1" applyBorder="1" applyAlignment="1" applyProtection="1">
      <alignment horizontal="center" vertical="center"/>
    </xf>
    <xf numFmtId="0" fontId="9" fillId="4" borderId="49" xfId="0" applyFont="1" applyFill="1" applyBorder="1" applyAlignment="1" applyProtection="1">
      <alignment horizontal="center" vertical="center" wrapText="1"/>
    </xf>
    <xf numFmtId="0" fontId="9" fillId="4" borderId="106" xfId="0" applyFont="1" applyFill="1" applyBorder="1" applyAlignment="1" applyProtection="1">
      <alignment horizontal="center" vertical="center" wrapText="1"/>
    </xf>
    <xf numFmtId="179" fontId="13" fillId="0" borderId="60" xfId="0" applyNumberFormat="1" applyFont="1" applyBorder="1" applyAlignment="1" applyProtection="1">
      <alignment horizontal="right" vertical="center" shrinkToFit="1"/>
      <protection locked="0"/>
    </xf>
    <xf numFmtId="179" fontId="13" fillId="0" borderId="72" xfId="0" applyNumberFormat="1" applyFont="1" applyBorder="1" applyAlignment="1" applyProtection="1">
      <alignment horizontal="right" vertical="center" shrinkToFit="1"/>
      <protection locked="0"/>
    </xf>
    <xf numFmtId="176" fontId="22" fillId="6" borderId="33" xfId="0" applyNumberFormat="1" applyFont="1" applyFill="1" applyBorder="1" applyAlignment="1" applyProtection="1">
      <alignment horizontal="right" vertical="center" indent="1"/>
    </xf>
    <xf numFmtId="176" fontId="22" fillId="6" borderId="36" xfId="0" applyNumberFormat="1" applyFont="1" applyFill="1" applyBorder="1" applyAlignment="1" applyProtection="1">
      <alignment horizontal="right" vertical="center" indent="1"/>
    </xf>
    <xf numFmtId="0" fontId="9" fillId="4" borderId="75" xfId="0" applyFont="1" applyFill="1" applyBorder="1" applyAlignment="1" applyProtection="1">
      <alignment horizontal="center" vertical="center" wrapText="1"/>
    </xf>
    <xf numFmtId="0" fontId="9" fillId="4" borderId="36" xfId="0" applyFont="1" applyFill="1" applyBorder="1" applyAlignment="1" applyProtection="1">
      <alignment horizontal="center" vertical="center" wrapText="1"/>
    </xf>
    <xf numFmtId="0" fontId="9" fillId="4" borderId="76" xfId="0" applyFont="1" applyFill="1" applyBorder="1" applyAlignment="1" applyProtection="1">
      <alignment horizontal="center" vertical="center" wrapText="1"/>
    </xf>
    <xf numFmtId="176" fontId="14" fillId="6" borderId="76" xfId="0" applyNumberFormat="1" applyFont="1" applyFill="1" applyBorder="1" applyAlignment="1" applyProtection="1">
      <alignment horizontal="right" vertical="center" indent="1"/>
    </xf>
    <xf numFmtId="0" fontId="19" fillId="4" borderId="49" xfId="0" applyFont="1" applyFill="1" applyBorder="1" applyAlignment="1" applyProtection="1">
      <alignment horizontal="center" vertical="center"/>
    </xf>
    <xf numFmtId="0" fontId="19" fillId="4" borderId="106" xfId="0" applyFont="1" applyFill="1" applyBorder="1" applyAlignment="1" applyProtection="1">
      <alignment horizontal="center" vertical="center"/>
    </xf>
    <xf numFmtId="179" fontId="13" fillId="0" borderId="40" xfId="0" applyNumberFormat="1" applyFont="1" applyBorder="1" applyAlignment="1" applyProtection="1">
      <alignment horizontal="right" vertical="center"/>
      <protection locked="0"/>
    </xf>
    <xf numFmtId="179" fontId="13" fillId="0" borderId="84" xfId="0" applyNumberFormat="1" applyFont="1" applyBorder="1" applyAlignment="1" applyProtection="1">
      <alignment horizontal="right" vertical="center"/>
      <protection locked="0"/>
    </xf>
    <xf numFmtId="179" fontId="13" fillId="0" borderId="39" xfId="0" applyNumberFormat="1" applyFont="1" applyBorder="1" applyAlignment="1" applyProtection="1">
      <alignment horizontal="right" vertical="center"/>
      <protection locked="0"/>
    </xf>
    <xf numFmtId="179" fontId="13" fillId="0" borderId="83" xfId="0" applyNumberFormat="1" applyFont="1" applyBorder="1" applyAlignment="1" applyProtection="1">
      <alignment horizontal="right" vertical="center"/>
      <protection locked="0"/>
    </xf>
    <xf numFmtId="179" fontId="13" fillId="0" borderId="60" xfId="0" applyNumberFormat="1" applyFont="1" applyBorder="1" applyAlignment="1" applyProtection="1">
      <alignment horizontal="right" vertical="center"/>
      <protection locked="0"/>
    </xf>
    <xf numFmtId="179" fontId="13" fillId="0" borderId="104" xfId="0" applyNumberFormat="1" applyFont="1" applyBorder="1" applyAlignment="1" applyProtection="1">
      <alignment horizontal="right" vertical="center"/>
      <protection locked="0"/>
    </xf>
    <xf numFmtId="0" fontId="9" fillId="4" borderId="82" xfId="0" applyFont="1" applyFill="1" applyBorder="1" applyAlignment="1" applyProtection="1">
      <alignment horizontal="center" vertical="center" wrapText="1"/>
    </xf>
    <xf numFmtId="0" fontId="9" fillId="4" borderId="113" xfId="0" applyFont="1" applyFill="1" applyBorder="1" applyAlignment="1" applyProtection="1">
      <alignment horizontal="center" vertical="center" wrapText="1"/>
    </xf>
    <xf numFmtId="0" fontId="9" fillId="4" borderId="74" xfId="0" applyFont="1" applyFill="1" applyBorder="1" applyAlignment="1" applyProtection="1">
      <alignment horizontal="center" vertical="center" wrapText="1"/>
    </xf>
    <xf numFmtId="0" fontId="9" fillId="4" borderId="107" xfId="0" applyFont="1" applyFill="1" applyBorder="1" applyAlignment="1" applyProtection="1">
      <alignment horizontal="center" vertical="center" wrapText="1"/>
    </xf>
    <xf numFmtId="179" fontId="13" fillId="0" borderId="40" xfId="0" applyNumberFormat="1" applyFont="1" applyBorder="1" applyAlignment="1" applyProtection="1">
      <alignment horizontal="right" vertical="center" shrinkToFit="1"/>
      <protection locked="0"/>
    </xf>
    <xf numFmtId="179" fontId="13" fillId="0" borderId="59" xfId="0" applyNumberFormat="1" applyFont="1" applyBorder="1" applyAlignment="1" applyProtection="1">
      <alignment horizontal="right" vertical="center" shrinkToFit="1"/>
      <protection locked="0"/>
    </xf>
    <xf numFmtId="0" fontId="13" fillId="4" borderId="49" xfId="0" applyFont="1" applyFill="1" applyBorder="1" applyAlignment="1" applyProtection="1">
      <alignment horizontal="center" vertical="center" wrapText="1"/>
    </xf>
    <xf numFmtId="0" fontId="13" fillId="4" borderId="106" xfId="0" applyFont="1" applyFill="1" applyBorder="1" applyAlignment="1" applyProtection="1">
      <alignment horizontal="center" vertical="center" wrapText="1"/>
    </xf>
    <xf numFmtId="0" fontId="26" fillId="8" borderId="28" xfId="0" applyFont="1" applyFill="1" applyBorder="1" applyAlignment="1">
      <alignment horizontal="left" vertical="center" wrapText="1" indent="1"/>
    </xf>
    <xf numFmtId="0" fontId="26" fillId="8" borderId="28" xfId="0" applyFont="1" applyFill="1" applyBorder="1" applyAlignment="1">
      <alignment horizontal="left" vertical="center" indent="1"/>
    </xf>
    <xf numFmtId="0" fontId="29" fillId="10" borderId="58" xfId="0" applyFont="1" applyFill="1" applyBorder="1" applyAlignment="1">
      <alignment horizontal="left"/>
    </xf>
    <xf numFmtId="0" fontId="26" fillId="8" borderId="51" xfId="0" applyFont="1" applyFill="1" applyBorder="1" applyAlignment="1">
      <alignment horizontal="left" vertical="center" indent="1"/>
    </xf>
    <xf numFmtId="0" fontId="28" fillId="9" borderId="94" xfId="0" applyFont="1" applyFill="1" applyBorder="1" applyAlignment="1">
      <alignment horizontal="center" vertical="center"/>
    </xf>
    <xf numFmtId="0" fontId="18" fillId="0" borderId="0" xfId="0" applyFont="1" applyBorder="1" applyAlignment="1">
      <alignment horizontal="center" vertical="center"/>
    </xf>
    <xf numFmtId="179" fontId="13" fillId="0" borderId="105" xfId="0" applyNumberFormat="1" applyFont="1" applyBorder="1" applyAlignment="1" applyProtection="1">
      <alignment horizontal="right" vertical="center"/>
      <protection locked="0"/>
    </xf>
    <xf numFmtId="179" fontId="13" fillId="0" borderId="72" xfId="0" applyNumberFormat="1" applyFont="1" applyBorder="1" applyAlignment="1" applyProtection="1">
      <alignment horizontal="right" vertical="center"/>
      <protection locked="0"/>
    </xf>
    <xf numFmtId="0" fontId="9" fillId="4" borderId="79" xfId="0" applyFont="1" applyFill="1" applyBorder="1" applyAlignment="1" applyProtection="1">
      <alignment horizontal="center" vertical="center" wrapText="1"/>
    </xf>
    <xf numFmtId="0" fontId="9" fillId="4" borderId="114" xfId="0" applyFont="1" applyFill="1" applyBorder="1" applyAlignment="1" applyProtection="1">
      <alignment horizontal="center" vertical="center" wrapText="1"/>
    </xf>
    <xf numFmtId="179" fontId="21" fillId="0" borderId="89" xfId="0" applyNumberFormat="1" applyFont="1" applyBorder="1" applyAlignment="1" applyProtection="1">
      <alignment vertical="center"/>
      <protection locked="0"/>
    </xf>
    <xf numFmtId="179" fontId="21" fillId="0" borderId="59" xfId="0" applyNumberFormat="1" applyFont="1" applyBorder="1" applyAlignment="1" applyProtection="1">
      <alignment vertical="center"/>
      <protection locked="0"/>
    </xf>
    <xf numFmtId="179" fontId="21" fillId="0" borderId="88" xfId="0" applyNumberFormat="1" applyFont="1" applyBorder="1" applyAlignment="1" applyProtection="1">
      <alignment vertical="center"/>
      <protection locked="0"/>
    </xf>
    <xf numFmtId="179" fontId="21" fillId="0" borderId="30" xfId="0" applyNumberFormat="1" applyFont="1" applyBorder="1" applyAlignment="1" applyProtection="1">
      <alignment vertical="center"/>
      <protection locked="0"/>
    </xf>
    <xf numFmtId="179" fontId="21" fillId="0" borderId="103" xfId="0" applyNumberFormat="1" applyFont="1" applyBorder="1" applyAlignment="1" applyProtection="1">
      <alignment vertical="center"/>
      <protection locked="0"/>
    </xf>
    <xf numFmtId="179" fontId="21" fillId="0" borderId="72" xfId="0" applyNumberFormat="1" applyFont="1" applyBorder="1" applyAlignment="1" applyProtection="1">
      <alignment vertical="center"/>
      <protection locked="0"/>
    </xf>
    <xf numFmtId="0" fontId="19" fillId="4" borderId="87" xfId="0" applyFont="1" applyFill="1" applyBorder="1" applyAlignment="1" applyProtection="1">
      <alignment horizontal="center" vertical="center"/>
    </xf>
    <xf numFmtId="0" fontId="19" fillId="4" borderId="41" xfId="0" applyFont="1" applyFill="1" applyBorder="1" applyAlignment="1" applyProtection="1">
      <alignment horizontal="center" vertical="center"/>
    </xf>
    <xf numFmtId="0" fontId="19" fillId="4" borderId="111" xfId="0" applyFont="1" applyFill="1" applyBorder="1" applyAlignment="1" applyProtection="1">
      <alignment horizontal="center" vertical="center"/>
    </xf>
    <xf numFmtId="0" fontId="19" fillId="4" borderId="98" xfId="0" applyFont="1" applyFill="1" applyBorder="1" applyAlignment="1" applyProtection="1">
      <alignment horizontal="center" vertical="center"/>
    </xf>
    <xf numFmtId="0" fontId="18" fillId="4" borderId="52" xfId="0" applyFont="1" applyFill="1" applyBorder="1" applyAlignment="1" applyProtection="1">
      <alignment horizontal="center" vertical="center" wrapText="1"/>
    </xf>
    <xf numFmtId="0" fontId="18" fillId="4" borderId="108" xfId="0" applyFont="1" applyFill="1" applyBorder="1" applyAlignment="1" applyProtection="1">
      <alignment horizontal="center" vertical="center"/>
    </xf>
    <xf numFmtId="0" fontId="8" fillId="4" borderId="52" xfId="0" applyFont="1" applyFill="1" applyBorder="1" applyAlignment="1" applyProtection="1">
      <alignment horizontal="center" vertical="center" wrapText="1"/>
    </xf>
    <xf numFmtId="0" fontId="8" fillId="4" borderId="108" xfId="0" applyFont="1" applyFill="1" applyBorder="1" applyAlignment="1" applyProtection="1">
      <alignment horizontal="center" vertical="center"/>
    </xf>
    <xf numFmtId="0" fontId="19" fillId="4" borderId="34" xfId="0" applyFont="1" applyFill="1" applyBorder="1" applyAlignment="1" applyProtection="1">
      <alignment horizontal="center" vertical="center" wrapText="1"/>
    </xf>
    <xf numFmtId="0" fontId="19" fillId="4" borderId="33" xfId="0" applyFont="1" applyFill="1" applyBorder="1" applyAlignment="1" applyProtection="1">
      <alignment horizontal="center" vertical="center" wrapText="1"/>
    </xf>
    <xf numFmtId="0" fontId="11" fillId="4" borderId="49" xfId="0" applyFont="1" applyFill="1" applyBorder="1" applyAlignment="1" applyProtection="1">
      <alignment horizontal="center" vertical="center" wrapText="1"/>
    </xf>
    <xf numFmtId="0" fontId="11" fillId="4" borderId="106" xfId="0" applyFont="1" applyFill="1" applyBorder="1" applyAlignment="1" applyProtection="1">
      <alignment horizontal="center" vertical="center"/>
    </xf>
    <xf numFmtId="179" fontId="13" fillId="0" borderId="80" xfId="0" applyNumberFormat="1" applyFont="1" applyBorder="1" applyAlignment="1" applyProtection="1">
      <alignment horizontal="right" vertical="center"/>
      <protection locked="0"/>
    </xf>
    <xf numFmtId="179" fontId="13" fillId="0" borderId="30" xfId="0" applyNumberFormat="1" applyFont="1" applyBorder="1" applyAlignment="1" applyProtection="1">
      <alignment horizontal="right" vertical="center"/>
      <protection locked="0"/>
    </xf>
    <xf numFmtId="179" fontId="13" fillId="0" borderId="81" xfId="0" applyNumberFormat="1" applyFont="1" applyBorder="1" applyAlignment="1" applyProtection="1">
      <alignment horizontal="right" vertical="center"/>
      <protection locked="0"/>
    </xf>
    <xf numFmtId="179" fontId="13" fillId="0" borderId="59" xfId="0" applyNumberFormat="1" applyFont="1" applyBorder="1" applyAlignment="1" applyProtection="1">
      <alignment horizontal="right" vertical="center"/>
      <protection locked="0"/>
    </xf>
    <xf numFmtId="0" fontId="26" fillId="8" borderId="49" xfId="0" applyFont="1" applyFill="1" applyBorder="1" applyAlignment="1">
      <alignment horizontal="left" vertical="center" indent="1"/>
    </xf>
    <xf numFmtId="0" fontId="26" fillId="8" borderId="73" xfId="0" applyFont="1" applyFill="1" applyBorder="1" applyAlignment="1">
      <alignment horizontal="left" vertical="center" indent="1"/>
    </xf>
    <xf numFmtId="0" fontId="26" fillId="8" borderId="28" xfId="0" applyFont="1" applyFill="1" applyBorder="1" applyAlignment="1">
      <alignment horizontal="left" vertical="center"/>
    </xf>
    <xf numFmtId="0" fontId="5" fillId="0" borderId="0" xfId="0" applyFont="1" applyAlignment="1">
      <alignment horizontal="left" vertical="center" shrinkToFit="1"/>
    </xf>
    <xf numFmtId="0" fontId="5" fillId="0" borderId="58" xfId="0" applyFont="1" applyBorder="1" applyAlignment="1">
      <alignment horizontal="left" vertical="center" shrinkToFit="1"/>
    </xf>
    <xf numFmtId="38" fontId="6" fillId="0" borderId="48" xfId="1" applyFont="1" applyBorder="1" applyAlignment="1" applyProtection="1">
      <alignment horizontal="left" vertical="center" wrapText="1"/>
      <protection locked="0"/>
    </xf>
    <xf numFmtId="38" fontId="6" fillId="0" borderId="30" xfId="1" applyFont="1" applyBorder="1" applyAlignment="1" applyProtection="1">
      <alignment horizontal="left" vertical="center" wrapText="1"/>
      <protection locked="0"/>
    </xf>
    <xf numFmtId="38" fontId="6" fillId="0" borderId="101" xfId="1" applyFont="1" applyBorder="1" applyAlignment="1" applyProtection="1">
      <alignment horizontal="left" vertical="center" wrapText="1"/>
      <protection locked="0"/>
    </xf>
    <xf numFmtId="38" fontId="6" fillId="0" borderId="98" xfId="1" applyFont="1" applyBorder="1" applyAlignment="1" applyProtection="1">
      <alignment horizontal="left" vertical="center" wrapText="1"/>
      <protection locked="0"/>
    </xf>
    <xf numFmtId="38" fontId="5" fillId="0" borderId="0" xfId="1" applyFont="1" applyBorder="1" applyAlignment="1">
      <alignment horizontal="right" vertical="center" wrapText="1"/>
    </xf>
    <xf numFmtId="0" fontId="8" fillId="0" borderId="39" xfId="0" applyFont="1" applyBorder="1" applyAlignment="1" applyProtection="1">
      <alignment horizontal="left" vertical="center" shrinkToFit="1"/>
      <protection locked="0"/>
    </xf>
    <xf numFmtId="0" fontId="8" fillId="0" borderId="30" xfId="0" applyFont="1" applyBorder="1" applyAlignment="1" applyProtection="1">
      <alignment horizontal="left" vertical="center" shrinkToFit="1"/>
      <protection locked="0"/>
    </xf>
    <xf numFmtId="0" fontId="8" fillId="0" borderId="39" xfId="0" applyFont="1" applyBorder="1" applyAlignment="1" applyProtection="1">
      <alignment horizontal="left" vertical="center" wrapText="1"/>
      <protection locked="0"/>
    </xf>
    <xf numFmtId="0" fontId="8" fillId="0" borderId="30" xfId="0" applyFont="1" applyBorder="1" applyAlignment="1" applyProtection="1">
      <alignment horizontal="left" vertical="center" wrapText="1"/>
      <protection locked="0"/>
    </xf>
    <xf numFmtId="0" fontId="6" fillId="4" borderId="96" xfId="0" applyFont="1" applyFill="1" applyBorder="1" applyAlignment="1">
      <alignment horizontal="center" vertical="center" wrapText="1"/>
    </xf>
    <xf numFmtId="0" fontId="6" fillId="4" borderId="93" xfId="0" applyFont="1" applyFill="1" applyBorder="1" applyAlignment="1">
      <alignment horizontal="center" vertical="center" wrapText="1"/>
    </xf>
    <xf numFmtId="0" fontId="6" fillId="0" borderId="33" xfId="0" applyFont="1" applyBorder="1" applyAlignment="1">
      <alignment horizontal="left" vertical="center" shrinkToFit="1"/>
    </xf>
    <xf numFmtId="0" fontId="6" fillId="0" borderId="36" xfId="0" applyFont="1" applyBorder="1" applyAlignment="1">
      <alignment horizontal="left" vertical="center" shrinkToFit="1"/>
    </xf>
    <xf numFmtId="0" fontId="6" fillId="0" borderId="34" xfId="0" applyFont="1" applyBorder="1" applyAlignment="1">
      <alignment horizontal="left" vertical="center" shrinkToFit="1"/>
    </xf>
    <xf numFmtId="38" fontId="6" fillId="0" borderId="71" xfId="1" applyFont="1" applyBorder="1" applyAlignment="1" applyProtection="1">
      <alignment horizontal="left" vertical="center" wrapText="1"/>
      <protection locked="0"/>
    </xf>
    <xf numFmtId="38" fontId="6" fillId="0" borderId="72" xfId="1" applyFont="1" applyBorder="1" applyAlignment="1" applyProtection="1">
      <alignment horizontal="left" vertical="center" wrapText="1"/>
      <protection locked="0"/>
    </xf>
    <xf numFmtId="0" fontId="6" fillId="0" borderId="35" xfId="0" applyFont="1" applyBorder="1" applyAlignment="1">
      <alignment horizontal="left" vertical="center" wrapText="1"/>
    </xf>
    <xf numFmtId="0" fontId="6" fillId="0" borderId="35" xfId="0" applyFont="1" applyBorder="1" applyAlignment="1">
      <alignment horizontal="left" vertical="center"/>
    </xf>
    <xf numFmtId="0" fontId="6" fillId="0" borderId="0" xfId="0" applyFont="1" applyBorder="1" applyAlignment="1">
      <alignment horizontal="left" vertical="center"/>
    </xf>
    <xf numFmtId="0" fontId="6" fillId="4" borderId="92" xfId="0" applyFont="1" applyFill="1" applyBorder="1" applyAlignment="1">
      <alignment horizontal="center" vertical="center"/>
    </xf>
    <xf numFmtId="0" fontId="6" fillId="4" borderId="93" xfId="0" applyFont="1" applyFill="1" applyBorder="1" applyAlignment="1">
      <alignment horizontal="center" vertical="center"/>
    </xf>
    <xf numFmtId="0" fontId="8" fillId="0" borderId="97" xfId="0" applyFont="1" applyBorder="1" applyAlignment="1" applyProtection="1">
      <alignment horizontal="left" vertical="center" wrapText="1"/>
      <protection locked="0"/>
    </xf>
    <xf numFmtId="0" fontId="8" fillId="0" borderId="98" xfId="0" applyFont="1" applyBorder="1" applyAlignment="1" applyProtection="1">
      <alignment horizontal="left" vertical="center" wrapText="1"/>
      <protection locked="0"/>
    </xf>
    <xf numFmtId="0" fontId="5" fillId="0" borderId="54" xfId="0" applyFont="1" applyBorder="1" applyAlignment="1">
      <alignment horizontal="right" vertical="center" indent="1"/>
    </xf>
    <xf numFmtId="0" fontId="5" fillId="0" borderId="58" xfId="0" applyFont="1" applyBorder="1" applyAlignment="1">
      <alignment horizontal="right" vertical="center" indent="1"/>
    </xf>
    <xf numFmtId="0" fontId="8" fillId="0" borderId="60" xfId="0" applyFont="1" applyBorder="1" applyAlignment="1" applyProtection="1">
      <alignment horizontal="left" vertical="center" shrinkToFit="1"/>
      <protection locked="0"/>
    </xf>
    <xf numFmtId="0" fontId="8" fillId="0" borderId="72" xfId="0" applyFont="1" applyBorder="1" applyAlignment="1" applyProtection="1">
      <alignment horizontal="left" vertical="center" shrinkToFit="1"/>
      <protection locked="0"/>
    </xf>
    <xf numFmtId="0" fontId="6" fillId="7" borderId="28" xfId="0" applyFont="1" applyFill="1" applyBorder="1" applyAlignment="1">
      <alignment horizontal="center" vertical="center"/>
    </xf>
    <xf numFmtId="0" fontId="6" fillId="0" borderId="28" xfId="0" applyFont="1" applyBorder="1" applyAlignment="1">
      <alignment horizontal="left" vertical="center"/>
    </xf>
    <xf numFmtId="0" fontId="6" fillId="0" borderId="22" xfId="0" applyFont="1" applyBorder="1" applyAlignment="1">
      <alignment horizontal="center" vertical="center" textRotation="255"/>
    </xf>
    <xf numFmtId="0" fontId="6" fillId="0" borderId="22" xfId="0" applyFont="1" applyBorder="1" applyAlignment="1">
      <alignment vertical="center"/>
    </xf>
    <xf numFmtId="0" fontId="6" fillId="0" borderId="7" xfId="0" applyFont="1" applyBorder="1" applyAlignment="1">
      <alignment horizontal="center" vertical="center" textRotation="255"/>
    </xf>
    <xf numFmtId="0" fontId="6" fillId="0" borderId="7" xfId="0" applyFont="1" applyBorder="1" applyAlignment="1">
      <alignment vertical="center"/>
    </xf>
    <xf numFmtId="0" fontId="6" fillId="0" borderId="11" xfId="0" applyFont="1" applyBorder="1" applyAlignment="1">
      <alignment horizontal="center" vertical="center" textRotation="255"/>
    </xf>
    <xf numFmtId="0" fontId="6" fillId="0" borderId="11" xfId="0" applyFont="1" applyBorder="1" applyAlignment="1">
      <alignment vertical="center"/>
    </xf>
    <xf numFmtId="0" fontId="6" fillId="0" borderId="23" xfId="0" applyFont="1" applyBorder="1" applyAlignment="1">
      <alignment vertical="center"/>
    </xf>
    <xf numFmtId="0" fontId="6" fillId="0" borderId="8" xfId="0" applyFont="1" applyBorder="1" applyAlignment="1">
      <alignment vertical="center"/>
    </xf>
    <xf numFmtId="0" fontId="6" fillId="0" borderId="12" xfId="0" applyFont="1" applyBorder="1" applyAlignment="1">
      <alignment vertical="center"/>
    </xf>
    <xf numFmtId="0" fontId="6" fillId="7" borderId="24" xfId="0" applyFont="1" applyFill="1" applyBorder="1" applyAlignment="1">
      <alignment horizontal="center" vertical="center"/>
    </xf>
    <xf numFmtId="0" fontId="6" fillId="7" borderId="25" xfId="0" applyFont="1" applyFill="1" applyBorder="1" applyAlignment="1">
      <alignment horizontal="center" vertical="center"/>
    </xf>
    <xf numFmtId="0" fontId="6" fillId="7" borderId="26" xfId="0" applyFont="1" applyFill="1" applyBorder="1" applyAlignment="1">
      <alignment horizontal="center" vertical="center"/>
    </xf>
    <xf numFmtId="0" fontId="6" fillId="0" borderId="19"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7" borderId="17" xfId="0" applyFont="1" applyFill="1" applyBorder="1" applyAlignment="1">
      <alignment horizontal="center" vertical="center" textRotation="255"/>
    </xf>
    <xf numFmtId="182" fontId="6" fillId="0" borderId="22" xfId="0" applyNumberFormat="1" applyFont="1" applyBorder="1" applyAlignment="1">
      <alignment horizontal="right" vertical="center" indent="1"/>
    </xf>
    <xf numFmtId="0" fontId="6" fillId="7" borderId="27" xfId="0" applyFont="1" applyFill="1" applyBorder="1" applyAlignment="1">
      <alignment horizontal="left" vertical="center" indent="1"/>
    </xf>
    <xf numFmtId="0" fontId="6" fillId="7" borderId="28" xfId="0" applyFont="1" applyFill="1" applyBorder="1" applyAlignment="1">
      <alignment horizontal="left" vertical="center" indent="1"/>
    </xf>
    <xf numFmtId="0" fontId="6" fillId="7" borderId="28" xfId="0" applyFont="1" applyFill="1" applyBorder="1" applyAlignment="1">
      <alignment horizontal="left" vertical="center"/>
    </xf>
    <xf numFmtId="0" fontId="6" fillId="7" borderId="29" xfId="0" applyFont="1" applyFill="1" applyBorder="1" applyAlignment="1">
      <alignment horizontal="left" vertical="center"/>
    </xf>
    <xf numFmtId="182" fontId="6" fillId="0" borderId="11" xfId="0" applyNumberFormat="1" applyFont="1" applyBorder="1" applyAlignment="1">
      <alignment horizontal="right" vertical="center" indent="1"/>
    </xf>
    <xf numFmtId="0" fontId="6" fillId="0" borderId="25" xfId="0" applyFont="1" applyBorder="1" applyAlignment="1">
      <alignment vertical="center"/>
    </xf>
    <xf numFmtId="0" fontId="6" fillId="0" borderId="26" xfId="0" applyFont="1" applyBorder="1" applyAlignment="1">
      <alignment vertical="center"/>
    </xf>
    <xf numFmtId="182" fontId="6" fillId="0" borderId="7" xfId="0" applyNumberFormat="1" applyFont="1" applyBorder="1" applyAlignment="1">
      <alignment horizontal="right" vertical="center" indent="1"/>
    </xf>
    <xf numFmtId="0" fontId="6" fillId="2" borderId="19" xfId="0" applyFont="1" applyFill="1" applyBorder="1" applyAlignment="1">
      <alignment horizontal="center" vertical="center"/>
    </xf>
    <xf numFmtId="0" fontId="6" fillId="2" borderId="3" xfId="0" applyFont="1" applyFill="1" applyBorder="1" applyAlignment="1">
      <alignment horizontal="center" vertical="center"/>
    </xf>
    <xf numFmtId="182" fontId="6" fillId="0" borderId="3" xfId="0" applyNumberFormat="1" applyFont="1" applyBorder="1" applyAlignment="1">
      <alignment horizontal="right" vertical="center" indent="1"/>
    </xf>
    <xf numFmtId="0" fontId="6" fillId="0" borderId="20" xfId="0" applyFont="1" applyBorder="1" applyAlignment="1">
      <alignment vertical="center"/>
    </xf>
    <xf numFmtId="0" fontId="6" fillId="0" borderId="21" xfId="0" applyFont="1" applyBorder="1" applyAlignment="1">
      <alignment vertical="center"/>
    </xf>
    <xf numFmtId="0" fontId="6" fillId="7" borderId="13" xfId="0" applyFont="1" applyFill="1" applyBorder="1" applyAlignment="1">
      <alignment horizontal="center" vertical="center" textRotation="255"/>
    </xf>
    <xf numFmtId="0" fontId="6" fillId="0" borderId="5" xfId="0" applyFont="1" applyBorder="1" applyAlignment="1">
      <alignment horizontal="center" vertical="center" textRotation="255"/>
    </xf>
    <xf numFmtId="0" fontId="6" fillId="0" borderId="5" xfId="0" applyFont="1" applyBorder="1" applyAlignment="1">
      <alignment vertical="center"/>
    </xf>
    <xf numFmtId="182" fontId="6" fillId="0" borderId="5" xfId="0" applyNumberFormat="1" applyFont="1" applyBorder="1" applyAlignment="1">
      <alignment horizontal="right" vertical="center" indent="1"/>
    </xf>
    <xf numFmtId="0" fontId="6" fillId="0" borderId="6" xfId="0" applyFont="1" applyBorder="1" applyAlignment="1">
      <alignment vertical="center"/>
    </xf>
    <xf numFmtId="182" fontId="6" fillId="0" borderId="1" xfId="0" applyNumberFormat="1" applyFont="1" applyBorder="1" applyAlignment="1">
      <alignment horizontal="right" vertical="center" indent="1"/>
    </xf>
    <xf numFmtId="0" fontId="6" fillId="0" borderId="18" xfId="0" applyFont="1" applyBorder="1" applyAlignment="1">
      <alignment vertical="center"/>
    </xf>
    <xf numFmtId="0" fontId="6" fillId="0" borderId="2" xfId="0" applyFont="1" applyBorder="1" applyAlignment="1">
      <alignment vertical="center"/>
    </xf>
    <xf numFmtId="0" fontId="30" fillId="0" borderId="52" xfId="0" applyFont="1" applyBorder="1" applyAlignment="1">
      <alignment horizontal="justify" vertical="center" wrapText="1"/>
    </xf>
    <xf numFmtId="0" fontId="30" fillId="0" borderId="61" xfId="0" applyFont="1" applyBorder="1" applyAlignment="1">
      <alignment horizontal="justify" vertical="center" wrapText="1"/>
    </xf>
    <xf numFmtId="0" fontId="6" fillId="0" borderId="39" xfId="0" applyFont="1" applyBorder="1" applyAlignment="1" applyProtection="1">
      <alignment horizontal="left" vertical="center" shrinkToFit="1"/>
      <protection locked="0"/>
    </xf>
    <xf numFmtId="0" fontId="6" fillId="0" borderId="30" xfId="0" applyFont="1" applyBorder="1" applyAlignment="1" applyProtection="1">
      <alignment horizontal="left" vertical="center" shrinkToFit="1"/>
      <protection locked="0"/>
    </xf>
    <xf numFmtId="0" fontId="6" fillId="0" borderId="38" xfId="0" applyFont="1" applyBorder="1" applyAlignment="1" applyProtection="1">
      <alignment horizontal="left" vertical="center" shrinkToFit="1"/>
      <protection locked="0"/>
    </xf>
    <xf numFmtId="0" fontId="6" fillId="0" borderId="41" xfId="0" applyFont="1" applyBorder="1" applyAlignment="1" applyProtection="1">
      <alignment horizontal="left" vertical="center" shrinkToFit="1"/>
      <protection locked="0"/>
    </xf>
    <xf numFmtId="38" fontId="5" fillId="0" borderId="53" xfId="1" applyFont="1" applyBorder="1" applyAlignment="1">
      <alignment horizontal="right" vertical="center" indent="1"/>
    </xf>
    <xf numFmtId="38" fontId="5" fillId="0" borderId="35" xfId="1" applyFont="1" applyBorder="1" applyAlignment="1">
      <alignment horizontal="right" vertical="center" indent="1"/>
    </xf>
    <xf numFmtId="0" fontId="23" fillId="0" borderId="33" xfId="0" applyFont="1" applyBorder="1" applyAlignment="1">
      <alignment horizontal="center" vertical="center"/>
    </xf>
    <xf numFmtId="0" fontId="23" fillId="0" borderId="36" xfId="0" applyFont="1" applyBorder="1" applyAlignment="1">
      <alignment horizontal="center" vertical="center"/>
    </xf>
    <xf numFmtId="0" fontId="6" fillId="4" borderId="36" xfId="0" applyFont="1" applyFill="1" applyBorder="1" applyAlignment="1">
      <alignment horizontal="center" vertical="center" wrapText="1"/>
    </xf>
    <xf numFmtId="38" fontId="6" fillId="0" borderId="47" xfId="1" applyFont="1" applyBorder="1" applyAlignment="1" applyProtection="1">
      <alignment vertical="center"/>
      <protection locked="0"/>
    </xf>
    <xf numFmtId="38" fontId="6" fillId="0" borderId="41" xfId="1" applyFont="1" applyBorder="1" applyAlignment="1" applyProtection="1">
      <alignment vertical="center"/>
      <protection locked="0"/>
    </xf>
    <xf numFmtId="38" fontId="6" fillId="0" borderId="48" xfId="1" applyFont="1" applyBorder="1" applyAlignment="1" applyProtection="1">
      <alignment vertical="center"/>
      <protection locked="0"/>
    </xf>
    <xf numFmtId="38" fontId="6" fillId="0" borderId="30" xfId="1" applyFont="1" applyBorder="1" applyAlignment="1" applyProtection="1">
      <alignment vertical="center"/>
      <protection locked="0"/>
    </xf>
    <xf numFmtId="38" fontId="10" fillId="0" borderId="48" xfId="1" applyFont="1" applyBorder="1" applyAlignment="1" applyProtection="1">
      <alignment vertical="center"/>
      <protection locked="0"/>
    </xf>
    <xf numFmtId="38" fontId="10" fillId="0" borderId="30" xfId="1" applyFont="1" applyBorder="1" applyAlignment="1" applyProtection="1">
      <alignment vertical="center"/>
      <protection locked="0"/>
    </xf>
    <xf numFmtId="0" fontId="6" fillId="0" borderId="33" xfId="0" applyFont="1" applyBorder="1" applyAlignment="1">
      <alignment vertical="center" shrinkToFit="1"/>
    </xf>
    <xf numFmtId="0" fontId="6" fillId="0" borderId="36" xfId="0" applyFont="1" applyBorder="1" applyAlignment="1">
      <alignment vertical="center" shrinkToFit="1"/>
    </xf>
    <xf numFmtId="0" fontId="6" fillId="0" borderId="34" xfId="0" applyFont="1" applyBorder="1" applyAlignment="1">
      <alignment vertical="center" shrinkToFit="1"/>
    </xf>
    <xf numFmtId="0" fontId="6" fillId="4" borderId="33" xfId="0" applyFont="1" applyFill="1" applyBorder="1" applyAlignment="1">
      <alignment horizontal="center" vertical="center"/>
    </xf>
    <xf numFmtId="0" fontId="6" fillId="4" borderId="34"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123824</xdr:colOff>
      <xdr:row>1</xdr:row>
      <xdr:rowOff>45258</xdr:rowOff>
    </xdr:from>
    <xdr:to>
      <xdr:col>8</xdr:col>
      <xdr:colOff>276225</xdr:colOff>
      <xdr:row>3</xdr:row>
      <xdr:rowOff>0</xdr:rowOff>
    </xdr:to>
    <xdr:sp macro="" textlink="">
      <xdr:nvSpPr>
        <xdr:cNvPr id="2" name="正方形/長方形 1"/>
        <xdr:cNvSpPr/>
      </xdr:nvSpPr>
      <xdr:spPr>
        <a:xfrm>
          <a:off x="6741628" y="318584"/>
          <a:ext cx="2902227" cy="37715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tIns="0" bIns="0" rtlCol="0" anchor="ctr"/>
        <a:lstStyle/>
        <a:p>
          <a:pPr algn="l"/>
          <a:r>
            <a:rPr kumimoji="1" lang="ja-JP" altLang="en-US" sz="900">
              <a:latin typeface="BIZ UD明朝 Medium" panose="02020500000000000000" pitchFamily="17" charset="-128"/>
              <a:ea typeface="BIZ UD明朝 Medium" panose="02020500000000000000" pitchFamily="17" charset="-128"/>
            </a:rPr>
            <a:t>募集要項の施設名を入力します</a:t>
          </a:r>
          <a:endParaRPr kumimoji="1" lang="en-US" altLang="ja-JP" sz="900">
            <a:latin typeface="BIZ UD明朝 Medium" panose="02020500000000000000" pitchFamily="17" charset="-128"/>
            <a:ea typeface="BIZ UD明朝 Medium" panose="02020500000000000000" pitchFamily="17" charset="-128"/>
          </a:endParaRPr>
        </a:p>
        <a:p>
          <a:pPr algn="l"/>
          <a:r>
            <a:rPr kumimoji="1" lang="ja-JP" altLang="en-US" sz="900">
              <a:latin typeface="BIZ UD明朝 Medium" panose="02020500000000000000" pitchFamily="17" charset="-128"/>
              <a:ea typeface="BIZ UD明朝 Medium" panose="02020500000000000000" pitchFamily="17" charset="-128"/>
            </a:rPr>
            <a:t>複数の場合は、「○○○ほか△施設」となります。</a:t>
          </a:r>
        </a:p>
      </xdr:txBody>
    </xdr:sp>
    <xdr:clientData/>
  </xdr:twoCellAnchor>
  <xdr:twoCellAnchor>
    <xdr:from>
      <xdr:col>4</xdr:col>
      <xdr:colOff>132106</xdr:colOff>
      <xdr:row>0</xdr:row>
      <xdr:rowOff>28219</xdr:rowOff>
    </xdr:from>
    <xdr:to>
      <xdr:col>8</xdr:col>
      <xdr:colOff>284507</xdr:colOff>
      <xdr:row>1</xdr:row>
      <xdr:rowOff>3994</xdr:rowOff>
    </xdr:to>
    <xdr:sp macro="" textlink="">
      <xdr:nvSpPr>
        <xdr:cNvPr id="3" name="正方形/長方形 2"/>
        <xdr:cNvSpPr/>
      </xdr:nvSpPr>
      <xdr:spPr>
        <a:xfrm>
          <a:off x="6749910" y="28219"/>
          <a:ext cx="2902227" cy="249101"/>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tIns="0" bIns="0" rtlCol="0" anchor="ctr"/>
        <a:lstStyle/>
        <a:p>
          <a:pPr algn="l"/>
          <a:r>
            <a:rPr kumimoji="1" lang="ja-JP" altLang="en-US" sz="900">
              <a:latin typeface="BIZ UD明朝 Medium" panose="02020500000000000000" pitchFamily="17" charset="-128"/>
              <a:ea typeface="BIZ UD明朝 Medium" panose="02020500000000000000" pitchFamily="17" charset="-128"/>
            </a:rPr>
            <a:t>該当する年度を入力　例）令和７年度</a:t>
          </a:r>
          <a:endParaRPr kumimoji="1" lang="en-US" altLang="ja-JP" sz="900">
            <a:latin typeface="BIZ UD明朝 Medium" panose="02020500000000000000" pitchFamily="17" charset="-128"/>
            <a:ea typeface="BIZ UD明朝 Medium" panose="02020500000000000000" pitchFamily="17" charset="-128"/>
          </a:endParaRPr>
        </a:p>
      </xdr:txBody>
    </xdr:sp>
    <xdr:clientData/>
  </xdr:twoCellAnchor>
  <xdr:twoCellAnchor>
    <xdr:from>
      <xdr:col>4</xdr:col>
      <xdr:colOff>161924</xdr:colOff>
      <xdr:row>16</xdr:row>
      <xdr:rowOff>42182</xdr:rowOff>
    </xdr:from>
    <xdr:to>
      <xdr:col>8</xdr:col>
      <xdr:colOff>314325</xdr:colOff>
      <xdr:row>16</xdr:row>
      <xdr:rowOff>294182</xdr:rowOff>
    </xdr:to>
    <xdr:sp macro="" textlink="">
      <xdr:nvSpPr>
        <xdr:cNvPr id="4" name="正方形/長方形 3"/>
        <xdr:cNvSpPr/>
      </xdr:nvSpPr>
      <xdr:spPr>
        <a:xfrm>
          <a:off x="6788603" y="4219575"/>
          <a:ext cx="2873829" cy="252000"/>
        </a:xfrm>
        <a:prstGeom prst="rect">
          <a:avLst/>
        </a:prstGeom>
        <a:ln>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tIns="0" bIns="0" rtlCol="0" anchor="ctr"/>
        <a:lstStyle/>
        <a:p>
          <a:pPr algn="l"/>
          <a:r>
            <a:rPr kumimoji="1" lang="ja-JP" altLang="en-US" sz="900">
              <a:latin typeface="BIZ UD明朝 Medium" panose="02020500000000000000" pitchFamily="17" charset="-128"/>
              <a:ea typeface="BIZ UD明朝 Medium" panose="02020500000000000000" pitchFamily="17" charset="-128"/>
            </a:rPr>
            <a:t>「別紙①記入例」を参考に別紙①に入力</a:t>
          </a:r>
        </a:p>
      </xdr:txBody>
    </xdr:sp>
    <xdr:clientData/>
  </xdr:twoCellAnchor>
  <xdr:twoCellAnchor>
    <xdr:from>
      <xdr:col>4</xdr:col>
      <xdr:colOff>177247</xdr:colOff>
      <xdr:row>17</xdr:row>
      <xdr:rowOff>64959</xdr:rowOff>
    </xdr:from>
    <xdr:to>
      <xdr:col>8</xdr:col>
      <xdr:colOff>329648</xdr:colOff>
      <xdr:row>18</xdr:row>
      <xdr:rowOff>12159</xdr:rowOff>
    </xdr:to>
    <xdr:sp macro="" textlink="">
      <xdr:nvSpPr>
        <xdr:cNvPr id="5" name="正方形/長方形 4"/>
        <xdr:cNvSpPr/>
      </xdr:nvSpPr>
      <xdr:spPr>
        <a:xfrm>
          <a:off x="6795051" y="4951698"/>
          <a:ext cx="2902227" cy="253657"/>
        </a:xfrm>
        <a:prstGeom prst="rect">
          <a:avLst/>
        </a:prstGeom>
        <a:ln>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tIns="0" bIns="0" rtlCol="0" anchor="ctr"/>
        <a:lstStyle/>
        <a:p>
          <a:pPr algn="l"/>
          <a:r>
            <a:rPr kumimoji="1" lang="ja-JP" altLang="en-US" sz="900">
              <a:latin typeface="BIZ UD明朝 Medium" panose="02020500000000000000" pitchFamily="17" charset="-128"/>
              <a:ea typeface="BIZ UD明朝 Medium" panose="02020500000000000000" pitchFamily="17" charset="-128"/>
            </a:rPr>
            <a:t>「別紙②記入例」を参考に別紙②に入力</a:t>
          </a:r>
        </a:p>
      </xdr:txBody>
    </xdr:sp>
    <xdr:clientData/>
  </xdr:twoCellAnchor>
  <xdr:twoCellAnchor>
    <xdr:from>
      <xdr:col>4</xdr:col>
      <xdr:colOff>171449</xdr:colOff>
      <xdr:row>23</xdr:row>
      <xdr:rowOff>28575</xdr:rowOff>
    </xdr:from>
    <xdr:to>
      <xdr:col>8</xdr:col>
      <xdr:colOff>323850</xdr:colOff>
      <xdr:row>23</xdr:row>
      <xdr:rowOff>280575</xdr:rowOff>
    </xdr:to>
    <xdr:sp macro="" textlink="">
      <xdr:nvSpPr>
        <xdr:cNvPr id="6" name="正方形/長方形 5"/>
        <xdr:cNvSpPr/>
      </xdr:nvSpPr>
      <xdr:spPr>
        <a:xfrm>
          <a:off x="6781799" y="6115050"/>
          <a:ext cx="2895601" cy="252000"/>
        </a:xfrm>
        <a:prstGeom prst="rect">
          <a:avLst/>
        </a:prstGeom>
        <a:ln>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tIns="0" bIns="0" rtlCol="0" anchor="ctr"/>
        <a:lstStyle/>
        <a:p>
          <a:pPr algn="l"/>
          <a:r>
            <a:rPr kumimoji="1" lang="ja-JP" altLang="en-US" sz="900">
              <a:latin typeface="BIZ UD明朝 Medium" panose="02020500000000000000" pitchFamily="17" charset="-128"/>
              <a:ea typeface="BIZ UD明朝 Medium" panose="02020500000000000000" pitchFamily="17" charset="-128"/>
            </a:rPr>
            <a:t>「別紙②記入例」を参考に別紙②に入力</a:t>
          </a:r>
        </a:p>
      </xdr:txBody>
    </xdr:sp>
    <xdr:clientData/>
  </xdr:twoCellAnchor>
  <xdr:twoCellAnchor>
    <xdr:from>
      <xdr:col>4</xdr:col>
      <xdr:colOff>125066</xdr:colOff>
      <xdr:row>10</xdr:row>
      <xdr:rowOff>12425</xdr:rowOff>
    </xdr:from>
    <xdr:to>
      <xdr:col>8</xdr:col>
      <xdr:colOff>277467</xdr:colOff>
      <xdr:row>12</xdr:row>
      <xdr:rowOff>16773</xdr:rowOff>
    </xdr:to>
    <xdr:sp macro="" textlink="">
      <xdr:nvSpPr>
        <xdr:cNvPr id="7" name="正方形/長方形 6"/>
        <xdr:cNvSpPr/>
      </xdr:nvSpPr>
      <xdr:spPr>
        <a:xfrm>
          <a:off x="6742870" y="2753968"/>
          <a:ext cx="2902227" cy="617262"/>
        </a:xfrm>
        <a:prstGeom prst="rect">
          <a:avLst/>
        </a:prstGeom>
        <a:ln>
          <a:solidFill>
            <a:srgbClr val="00B050"/>
          </a:solidFill>
        </a:ln>
      </xdr:spPr>
      <xdr:style>
        <a:lnRef idx="2">
          <a:schemeClr val="accent1"/>
        </a:lnRef>
        <a:fillRef idx="1">
          <a:schemeClr val="lt1"/>
        </a:fillRef>
        <a:effectRef idx="0">
          <a:schemeClr val="accent1"/>
        </a:effectRef>
        <a:fontRef idx="minor">
          <a:schemeClr val="dk1"/>
        </a:fontRef>
      </xdr:style>
      <xdr:txBody>
        <a:bodyPr vertOverflow="clip" tIns="0" bIns="0" rtlCol="0" anchor="ctr"/>
        <a:lstStyle/>
        <a:p>
          <a:pPr algn="l"/>
          <a:r>
            <a:rPr kumimoji="1" lang="ja-JP" altLang="en-US" sz="900">
              <a:latin typeface="BIZ UD明朝 Medium" panose="02020500000000000000" pitchFamily="17" charset="-128"/>
              <a:ea typeface="BIZ UD明朝 Medium" panose="02020500000000000000" pitchFamily="17" charset="-128"/>
            </a:rPr>
            <a:t>項目を追加する場合に入力</a:t>
          </a:r>
        </a:p>
      </xdr:txBody>
    </xdr:sp>
    <xdr:clientData/>
  </xdr:twoCellAnchor>
  <xdr:twoCellAnchor>
    <xdr:from>
      <xdr:col>4</xdr:col>
      <xdr:colOff>133349</xdr:colOff>
      <xdr:row>5</xdr:row>
      <xdr:rowOff>22777</xdr:rowOff>
    </xdr:from>
    <xdr:to>
      <xdr:col>8</xdr:col>
      <xdr:colOff>285750</xdr:colOff>
      <xdr:row>9</xdr:row>
      <xdr:rowOff>251377</xdr:rowOff>
    </xdr:to>
    <xdr:sp macro="" textlink="">
      <xdr:nvSpPr>
        <xdr:cNvPr id="8" name="正方形/長方形 7"/>
        <xdr:cNvSpPr/>
      </xdr:nvSpPr>
      <xdr:spPr>
        <a:xfrm>
          <a:off x="6751153" y="1232038"/>
          <a:ext cx="2902227" cy="1454426"/>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tIns="0" bIns="0" rtlCol="0" anchor="ctr"/>
        <a:lstStyle/>
        <a:p>
          <a:pPr algn="l"/>
          <a:r>
            <a:rPr kumimoji="1" lang="ja-JP" altLang="en-US" sz="900">
              <a:latin typeface="BIZ UD明朝 Medium" panose="02020500000000000000" pitchFamily="17" charset="-128"/>
              <a:ea typeface="BIZ UD明朝 Medium" panose="02020500000000000000" pitchFamily="17" charset="-128"/>
            </a:rPr>
            <a:t>それぞれ、該当する項目の金額と積算基礎の概要等を入力</a:t>
          </a:r>
        </a:p>
      </xdr:txBody>
    </xdr:sp>
    <xdr:clientData/>
  </xdr:twoCellAnchor>
  <xdr:twoCellAnchor>
    <xdr:from>
      <xdr:col>4</xdr:col>
      <xdr:colOff>161924</xdr:colOff>
      <xdr:row>18</xdr:row>
      <xdr:rowOff>76200</xdr:rowOff>
    </xdr:from>
    <xdr:to>
      <xdr:col>8</xdr:col>
      <xdr:colOff>314325</xdr:colOff>
      <xdr:row>23</xdr:row>
      <xdr:rowOff>0</xdr:rowOff>
    </xdr:to>
    <xdr:sp macro="" textlink="">
      <xdr:nvSpPr>
        <xdr:cNvPr id="9" name="正方形/長方形 8"/>
        <xdr:cNvSpPr/>
      </xdr:nvSpPr>
      <xdr:spPr>
        <a:xfrm>
          <a:off x="6788603" y="4852307"/>
          <a:ext cx="2873829" cy="1420586"/>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tIns="0" bIns="0" rtlCol="0" anchor="ctr"/>
        <a:lstStyle/>
        <a:p>
          <a:pPr algn="l"/>
          <a:r>
            <a:rPr kumimoji="1" lang="ja-JP" altLang="en-US" sz="900">
              <a:latin typeface="BIZ UD明朝 Medium" panose="02020500000000000000" pitchFamily="17" charset="-128"/>
              <a:ea typeface="BIZ UD明朝 Medium" panose="02020500000000000000" pitchFamily="17" charset="-128"/>
            </a:rPr>
            <a:t>それぞれ、該当する項目（「１の補足」参照）の金額、積算基礎の概要等を入力</a:t>
          </a:r>
          <a:endParaRPr kumimoji="1" lang="en-US" altLang="ja-JP" sz="900">
            <a:latin typeface="BIZ UD明朝 Medium" panose="02020500000000000000" pitchFamily="17" charset="-128"/>
            <a:ea typeface="BIZ UD明朝 Medium" panose="02020500000000000000" pitchFamily="17" charset="-128"/>
          </a:endParaRPr>
        </a:p>
        <a:p>
          <a:pPr algn="l"/>
          <a:endParaRPr kumimoji="1" lang="en-US" altLang="ja-JP" sz="900">
            <a:latin typeface="BIZ UD明朝 Medium" panose="02020500000000000000" pitchFamily="17" charset="-128"/>
            <a:ea typeface="BIZ UD明朝 Medium" panose="02020500000000000000" pitchFamily="17" charset="-128"/>
          </a:endParaRPr>
        </a:p>
        <a:p>
          <a:pPr algn="l"/>
          <a:r>
            <a:rPr kumimoji="1" lang="en-US" altLang="ja-JP" sz="900">
              <a:latin typeface="BIZ UD明朝 Medium" panose="02020500000000000000" pitchFamily="17" charset="-128"/>
              <a:ea typeface="BIZ UD明朝 Medium" panose="02020500000000000000" pitchFamily="17" charset="-128"/>
            </a:rPr>
            <a:t>※</a:t>
          </a:r>
          <a:r>
            <a:rPr kumimoji="1" lang="ja-JP" altLang="en-US" sz="900">
              <a:latin typeface="BIZ UD明朝 Medium" panose="02020500000000000000" pitchFamily="17" charset="-128"/>
              <a:ea typeface="BIZ UD明朝 Medium" panose="02020500000000000000" pitchFamily="17" charset="-128"/>
            </a:rPr>
            <a:t>備品購入費の補足</a:t>
          </a:r>
          <a:endParaRPr kumimoji="1" lang="en-US" altLang="ja-JP" sz="900">
            <a:latin typeface="BIZ UD明朝 Medium" panose="02020500000000000000" pitchFamily="17" charset="-128"/>
            <a:ea typeface="BIZ UD明朝 Medium" panose="02020500000000000000" pitchFamily="17" charset="-128"/>
          </a:endParaRPr>
        </a:p>
        <a:p>
          <a:pPr algn="l"/>
          <a:r>
            <a:rPr kumimoji="1" lang="ja-JP" altLang="en-US" sz="900">
              <a:latin typeface="BIZ UD明朝 Medium" panose="02020500000000000000" pitchFamily="17" charset="-128"/>
              <a:ea typeface="BIZ UD明朝 Medium" panose="02020500000000000000" pitchFamily="17" charset="-128"/>
            </a:rPr>
            <a:t>備品等（</a:t>
          </a:r>
          <a:r>
            <a:rPr kumimoji="1" lang="en-US" altLang="ja-JP" sz="900">
              <a:latin typeface="BIZ UD明朝 Medium" panose="02020500000000000000" pitchFamily="17" charset="-128"/>
              <a:ea typeface="BIZ UD明朝 Medium" panose="02020500000000000000" pitchFamily="17" charset="-128"/>
            </a:rPr>
            <a:t>Ⅱ</a:t>
          </a:r>
          <a:r>
            <a:rPr kumimoji="1" lang="ja-JP" altLang="en-US" sz="900">
              <a:latin typeface="BIZ UD明朝 Medium" panose="02020500000000000000" pitchFamily="17" charset="-128"/>
              <a:ea typeface="BIZ UD明朝 Medium" panose="02020500000000000000" pitchFamily="17" charset="-128"/>
            </a:rPr>
            <a:t>種）を購入する場合は、空欄を使用し、分けて記載してください。なお、備品等（</a:t>
          </a:r>
          <a:r>
            <a:rPr kumimoji="1" lang="en-US" altLang="ja-JP" sz="900">
              <a:latin typeface="BIZ UD明朝 Medium" panose="02020500000000000000" pitchFamily="17" charset="-128"/>
              <a:ea typeface="BIZ UD明朝 Medium" panose="02020500000000000000" pitchFamily="17" charset="-128"/>
            </a:rPr>
            <a:t>Ⅱ</a:t>
          </a:r>
          <a:r>
            <a:rPr kumimoji="1" lang="ja-JP" altLang="en-US" sz="900">
              <a:latin typeface="BIZ UD明朝 Medium" panose="02020500000000000000" pitchFamily="17" charset="-128"/>
              <a:ea typeface="BIZ UD明朝 Medium" panose="02020500000000000000" pitchFamily="17" charset="-128"/>
            </a:rPr>
            <a:t>種）の購入にために、指定管理料を増額することはできません（利用料金等を充てることは可能）</a:t>
          </a:r>
        </a:p>
      </xdr:txBody>
    </xdr:sp>
    <xdr:clientData/>
  </xdr:twoCellAnchor>
  <xdr:twoCellAnchor>
    <xdr:from>
      <xdr:col>4</xdr:col>
      <xdr:colOff>161924</xdr:colOff>
      <xdr:row>25</xdr:row>
      <xdr:rowOff>19049</xdr:rowOff>
    </xdr:from>
    <xdr:to>
      <xdr:col>8</xdr:col>
      <xdr:colOff>314325</xdr:colOff>
      <xdr:row>27</xdr:row>
      <xdr:rowOff>273449</xdr:rowOff>
    </xdr:to>
    <xdr:sp macro="" textlink="">
      <xdr:nvSpPr>
        <xdr:cNvPr id="10" name="正方形/長方形 9"/>
        <xdr:cNvSpPr/>
      </xdr:nvSpPr>
      <xdr:spPr>
        <a:xfrm>
          <a:off x="6772274" y="6715124"/>
          <a:ext cx="2895601" cy="864000"/>
        </a:xfrm>
        <a:prstGeom prst="rect">
          <a:avLst/>
        </a:prstGeom>
        <a:ln>
          <a:solidFill>
            <a:srgbClr val="00B050"/>
          </a:solidFill>
        </a:ln>
      </xdr:spPr>
      <xdr:style>
        <a:lnRef idx="2">
          <a:schemeClr val="accent1"/>
        </a:lnRef>
        <a:fillRef idx="1">
          <a:schemeClr val="lt1"/>
        </a:fillRef>
        <a:effectRef idx="0">
          <a:schemeClr val="accent1"/>
        </a:effectRef>
        <a:fontRef idx="minor">
          <a:schemeClr val="dk1"/>
        </a:fontRef>
      </xdr:style>
      <xdr:txBody>
        <a:bodyPr vertOverflow="clip" tIns="0" bIns="0" rtlCol="0" anchor="ctr"/>
        <a:lstStyle/>
        <a:p>
          <a:pPr algn="l"/>
          <a:r>
            <a:rPr kumimoji="1" lang="ja-JP" altLang="en-US" sz="900">
              <a:latin typeface="BIZ UD明朝 Medium" panose="02020500000000000000" pitchFamily="17" charset="-128"/>
              <a:ea typeface="BIZ UD明朝 Medium" panose="02020500000000000000" pitchFamily="17" charset="-128"/>
            </a:rPr>
            <a:t>項目を追加する場合に入力</a:t>
          </a:r>
          <a:endParaRPr kumimoji="1" lang="en-US" altLang="ja-JP" sz="900">
            <a:latin typeface="BIZ UD明朝 Medium" panose="02020500000000000000" pitchFamily="17" charset="-128"/>
            <a:ea typeface="BIZ UD明朝 Medium" panose="02020500000000000000" pitchFamily="17" charset="-128"/>
          </a:endParaRPr>
        </a:p>
      </xdr:txBody>
    </xdr:sp>
    <xdr:clientData/>
  </xdr:twoCellAnchor>
  <xdr:twoCellAnchor>
    <xdr:from>
      <xdr:col>4</xdr:col>
      <xdr:colOff>171449</xdr:colOff>
      <xdr:row>24</xdr:row>
      <xdr:rowOff>0</xdr:rowOff>
    </xdr:from>
    <xdr:to>
      <xdr:col>8</xdr:col>
      <xdr:colOff>323850</xdr:colOff>
      <xdr:row>24</xdr:row>
      <xdr:rowOff>299624</xdr:rowOff>
    </xdr:to>
    <xdr:sp macro="" textlink="">
      <xdr:nvSpPr>
        <xdr:cNvPr id="11" name="正方形/長方形 10"/>
        <xdr:cNvSpPr/>
      </xdr:nvSpPr>
      <xdr:spPr>
        <a:xfrm>
          <a:off x="6789253" y="7031935"/>
          <a:ext cx="2902227" cy="299624"/>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tIns="0" bIns="0" rtlCol="0" anchor="ctr"/>
        <a:lstStyle/>
        <a:p>
          <a:pPr algn="l"/>
          <a:r>
            <a:rPr kumimoji="1" lang="ja-JP" altLang="en-US" sz="900">
              <a:latin typeface="BIZ UD明朝 Medium" panose="02020500000000000000" pitchFamily="17" charset="-128"/>
              <a:ea typeface="BIZ UD明朝 Medium" panose="02020500000000000000" pitchFamily="17" charset="-128"/>
            </a:rPr>
            <a:t>該当する項目の金額、積算基礎の概要等を入力</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425824</xdr:colOff>
      <xdr:row>56</xdr:row>
      <xdr:rowOff>153681</xdr:rowOff>
    </xdr:from>
    <xdr:to>
      <xdr:col>15</xdr:col>
      <xdr:colOff>280148</xdr:colOff>
      <xdr:row>67</xdr:row>
      <xdr:rowOff>149679</xdr:rowOff>
    </xdr:to>
    <xdr:sp macro="" textlink="">
      <xdr:nvSpPr>
        <xdr:cNvPr id="6" name="正方形/長方形 5"/>
        <xdr:cNvSpPr/>
      </xdr:nvSpPr>
      <xdr:spPr>
        <a:xfrm>
          <a:off x="425824" y="12114360"/>
          <a:ext cx="7909753" cy="1941819"/>
        </a:xfrm>
        <a:prstGeom prst="rect">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tIns="0" bIns="0" rtlCol="0" anchor="t" anchorCtr="0"/>
        <a:lstStyle/>
        <a:p>
          <a:pPr algn="l"/>
          <a:endParaRPr kumimoji="1" lang="en-US" altLang="ja-JP" sz="1050">
            <a:solidFill>
              <a:srgbClr val="FF0000"/>
            </a:solidFill>
            <a:latin typeface="BIZ UDP明朝 Medium" panose="02020500000000000000" pitchFamily="18" charset="-128"/>
            <a:ea typeface="BIZ UDP明朝 Medium" panose="02020500000000000000" pitchFamily="18" charset="-128"/>
          </a:endParaRPr>
        </a:p>
        <a:p>
          <a:pPr algn="l"/>
          <a:r>
            <a:rPr kumimoji="1" lang="en-US" altLang="ja-JP" sz="1050">
              <a:solidFill>
                <a:sysClr val="windowText" lastClr="000000"/>
              </a:solidFill>
              <a:latin typeface="BIZ UDP明朝 Medium" panose="02020500000000000000" pitchFamily="18" charset="-128"/>
              <a:ea typeface="BIZ UDP明朝 Medium" panose="02020500000000000000" pitchFamily="18" charset="-128"/>
            </a:rPr>
            <a:t>【</a:t>
          </a:r>
          <a:r>
            <a:rPr kumimoji="1" lang="ja-JP" altLang="en-US" sz="1050">
              <a:solidFill>
                <a:sysClr val="windowText" lastClr="000000"/>
              </a:solidFill>
              <a:latin typeface="BIZ UDP明朝 Medium" panose="02020500000000000000" pitchFamily="18" charset="-128"/>
              <a:ea typeface="BIZ UDP明朝 Medium" panose="02020500000000000000" pitchFamily="18" charset="-128"/>
            </a:rPr>
            <a:t>　人件費積算調書の入力について　</a:t>
          </a:r>
          <a:r>
            <a:rPr kumimoji="1" lang="en-US" altLang="ja-JP" sz="1050">
              <a:solidFill>
                <a:sysClr val="windowText" lastClr="000000"/>
              </a:solidFill>
              <a:latin typeface="BIZ UDP明朝 Medium" panose="02020500000000000000" pitchFamily="18" charset="-128"/>
              <a:ea typeface="BIZ UDP明朝 Medium" panose="02020500000000000000" pitchFamily="18" charset="-128"/>
            </a:rPr>
            <a:t>】</a:t>
          </a:r>
        </a:p>
        <a:p>
          <a:pPr algn="l"/>
          <a:r>
            <a:rPr kumimoji="1" lang="ja-JP" altLang="en-US" sz="1050">
              <a:solidFill>
                <a:sysClr val="windowText" lastClr="000000"/>
              </a:solidFill>
              <a:latin typeface="BIZ UDP明朝 Medium" panose="02020500000000000000" pitchFamily="18" charset="-128"/>
              <a:ea typeface="BIZ UDP明朝 Medium" panose="02020500000000000000" pitchFamily="18" charset="-128"/>
            </a:rPr>
            <a:t>　・　記入例を参考に入力してください。</a:t>
          </a:r>
          <a:endParaRPr kumimoji="1" lang="en-US" altLang="ja-JP" sz="1050">
            <a:solidFill>
              <a:sysClr val="windowText" lastClr="000000"/>
            </a:solidFill>
            <a:latin typeface="BIZ UDP明朝 Medium" panose="02020500000000000000" pitchFamily="18" charset="-128"/>
            <a:ea typeface="BIZ UDP明朝 Medium" panose="02020500000000000000" pitchFamily="18" charset="-128"/>
          </a:endParaRPr>
        </a:p>
        <a:p>
          <a:pPr algn="l"/>
          <a:r>
            <a:rPr kumimoji="1" lang="ja-JP" altLang="en-US" sz="1050">
              <a:solidFill>
                <a:sysClr val="windowText" lastClr="000000"/>
              </a:solidFill>
              <a:latin typeface="BIZ UDP明朝 Medium" panose="02020500000000000000" pitchFamily="18" charset="-128"/>
              <a:ea typeface="BIZ UDP明朝 Medium" panose="02020500000000000000" pitchFamily="18" charset="-128"/>
            </a:rPr>
            <a:t>　・　申請者が社会保険料を負担する場合は、「参考：申請者が負担する社会保険料率」に申請者負担率を入力してください。</a:t>
          </a:r>
          <a:endParaRPr kumimoji="1" lang="en-US" altLang="ja-JP" sz="1050">
            <a:solidFill>
              <a:sysClr val="windowText" lastClr="000000"/>
            </a:solidFill>
            <a:latin typeface="BIZ UDP明朝 Medium" panose="02020500000000000000" pitchFamily="18" charset="-128"/>
            <a:ea typeface="BIZ UDP明朝 Medium" panose="02020500000000000000" pitchFamily="18" charset="-128"/>
          </a:endParaRPr>
        </a:p>
        <a:p>
          <a:pPr algn="l"/>
          <a:r>
            <a:rPr kumimoji="1" lang="ja-JP" altLang="en-US" sz="1050">
              <a:solidFill>
                <a:srgbClr val="FF0000"/>
              </a:solidFill>
              <a:latin typeface="BIZ UDP明朝 Medium" panose="02020500000000000000" pitchFamily="18" charset="-128"/>
              <a:ea typeface="BIZ UDP明朝 Medium" panose="02020500000000000000" pitchFamily="18" charset="-128"/>
            </a:rPr>
            <a:t>　・　各職員の行が足りない場合</a:t>
          </a:r>
          <a:endParaRPr kumimoji="1" lang="en-US" altLang="ja-JP" sz="1050">
            <a:solidFill>
              <a:schemeClr val="dk1"/>
            </a:solidFill>
            <a:latin typeface="BIZ UDP明朝 Medium" panose="02020500000000000000" pitchFamily="18" charset="-128"/>
            <a:ea typeface="BIZ UDP明朝 Medium" panose="02020500000000000000" pitchFamily="18" charset="-128"/>
          </a:endParaRPr>
        </a:p>
        <a:p>
          <a:pPr algn="l"/>
          <a:r>
            <a:rPr kumimoji="1" lang="ja-JP" altLang="en-US" sz="1050">
              <a:solidFill>
                <a:schemeClr val="dk1"/>
              </a:solidFill>
              <a:latin typeface="BIZ UDP明朝 Medium" panose="02020500000000000000" pitchFamily="18" charset="-128"/>
              <a:ea typeface="BIZ UDP明朝 Medium" panose="02020500000000000000" pitchFamily="18" charset="-128"/>
            </a:rPr>
            <a:t>　　　➢　</a:t>
          </a:r>
          <a:r>
            <a:rPr kumimoji="1" lang="ja-JP" altLang="en-US" sz="1050">
              <a:solidFill>
                <a:srgbClr val="FF0000"/>
              </a:solidFill>
              <a:latin typeface="BIZ UDP明朝 Medium" panose="02020500000000000000" pitchFamily="18" charset="-128"/>
              <a:ea typeface="BIZ UDP明朝 Medium" panose="02020500000000000000" pitchFamily="18" charset="-128"/>
            </a:rPr>
            <a:t>行を追加せずに複数の役職について、平均値により積算</a:t>
          </a:r>
          <a:r>
            <a:rPr kumimoji="1" lang="ja-JP" altLang="en-US" sz="1050">
              <a:latin typeface="BIZ UDP明朝 Medium" panose="02020500000000000000" pitchFamily="18" charset="-128"/>
              <a:ea typeface="BIZ UDP明朝 Medium" panose="02020500000000000000" pitchFamily="18" charset="-128"/>
            </a:rPr>
            <a:t>してください。</a:t>
          </a:r>
          <a:endParaRPr kumimoji="1" lang="en-US" altLang="ja-JP" sz="1050">
            <a:latin typeface="BIZ UDP明朝 Medium" panose="02020500000000000000" pitchFamily="18" charset="-128"/>
            <a:ea typeface="BIZ UDP明朝 Medium" panose="02020500000000000000" pitchFamily="18" charset="-128"/>
          </a:endParaRPr>
        </a:p>
        <a:p>
          <a:pPr algn="l"/>
          <a:r>
            <a:rPr kumimoji="1" lang="ja-JP" altLang="en-US" sz="1050">
              <a:latin typeface="BIZ UDP明朝 Medium" panose="02020500000000000000" pitchFamily="18" charset="-128"/>
              <a:ea typeface="BIZ UDP明朝 Medium" panose="02020500000000000000" pitchFamily="18" charset="-128"/>
            </a:rPr>
            <a:t>　　　　　　例）月額が異なる複数の事務員</a:t>
          </a:r>
          <a:endParaRPr kumimoji="1" lang="en-US" altLang="ja-JP" sz="1050">
            <a:latin typeface="BIZ UDP明朝 Medium" panose="02020500000000000000" pitchFamily="18" charset="-128"/>
            <a:ea typeface="BIZ UDP明朝 Medium" panose="02020500000000000000" pitchFamily="18" charset="-128"/>
          </a:endParaRPr>
        </a:p>
        <a:p>
          <a:pPr algn="l"/>
          <a:r>
            <a:rPr kumimoji="1" lang="ja-JP" altLang="en-US" sz="1050">
              <a:latin typeface="BIZ UDP明朝 Medium" panose="02020500000000000000" pitchFamily="18" charset="-128"/>
              <a:ea typeface="BIZ UDP明朝 Medium" panose="02020500000000000000" pitchFamily="18" charset="-128"/>
            </a:rPr>
            <a:t>　　　　　　　　・事務員Ａ／平均月額／平均月数・・・その他も平均値を入力</a:t>
          </a:r>
          <a:endParaRPr kumimoji="1" lang="en-US" altLang="ja-JP" sz="1050">
            <a:latin typeface="BIZ UDP明朝 Medium" panose="02020500000000000000" pitchFamily="18" charset="-128"/>
            <a:ea typeface="BIZ UDP明朝 Medium" panose="02020500000000000000" pitchFamily="18" charset="-128"/>
          </a:endParaRPr>
        </a:p>
        <a:p>
          <a:pPr algn="l"/>
          <a:r>
            <a:rPr kumimoji="1" lang="ja-JP" altLang="en-US" sz="1050">
              <a:latin typeface="BIZ UDP明朝 Medium" panose="02020500000000000000" pitchFamily="18" charset="-128"/>
              <a:ea typeface="BIZ UDP明朝 Medium" panose="02020500000000000000" pitchFamily="18" charset="-128"/>
            </a:rPr>
            <a:t>　　　　　　　　・人数は該当する職員数</a:t>
          </a:r>
          <a:endParaRPr kumimoji="1" lang="en-US" altLang="ja-JP" sz="1050">
            <a:latin typeface="BIZ UDP明朝 Medium" panose="02020500000000000000" pitchFamily="18" charset="-128"/>
            <a:ea typeface="BIZ UDP明朝 Medium" panose="02020500000000000000" pitchFamily="18" charset="-128"/>
          </a:endParaRPr>
        </a:p>
        <a:p>
          <a:pPr algn="l"/>
          <a:r>
            <a:rPr kumimoji="1" lang="ja-JP" altLang="en-US" sz="1050">
              <a:latin typeface="BIZ UDP明朝 Medium" panose="02020500000000000000" pitchFamily="18" charset="-128"/>
              <a:ea typeface="BIZ UDP明朝 Medium" panose="02020500000000000000" pitchFamily="18" charset="-128"/>
            </a:rPr>
            <a:t>　　　➢　</a:t>
          </a:r>
          <a:r>
            <a:rPr kumimoji="1" lang="ja-JP" altLang="en-US" sz="1050">
              <a:solidFill>
                <a:srgbClr val="FF0000"/>
              </a:solidFill>
              <a:latin typeface="BIZ UDP明朝 Medium" panose="02020500000000000000" pitchFamily="18" charset="-128"/>
              <a:ea typeface="BIZ UDP明朝 Medium" panose="02020500000000000000" pitchFamily="18" charset="-128"/>
            </a:rPr>
            <a:t>職員数が多数で、平均値により積算が困難場合は、施設所管課へ相談して</a:t>
          </a:r>
          <a:r>
            <a:rPr kumimoji="1" lang="ja-JP" altLang="en-US" sz="1050">
              <a:latin typeface="BIZ UDP明朝 Medium" panose="02020500000000000000" pitchFamily="18" charset="-128"/>
              <a:ea typeface="BIZ UDP明朝 Medium" panose="02020500000000000000" pitchFamily="18" charset="-128"/>
            </a:rPr>
            <a:t>ください。</a:t>
          </a:r>
          <a:endParaRPr kumimoji="1" lang="en-US" altLang="ja-JP" sz="1050">
            <a:latin typeface="BIZ UDP明朝 Medium" panose="02020500000000000000" pitchFamily="18" charset="-128"/>
            <a:ea typeface="BIZ UDP明朝 Medium" panose="02020500000000000000" pitchFamily="18" charset="-128"/>
          </a:endParaRPr>
        </a:p>
      </xdr:txBody>
    </xdr:sp>
    <xdr:clientData/>
  </xdr:twoCellAnchor>
  <xdr:oneCellAnchor>
    <xdr:from>
      <xdr:col>19</xdr:col>
      <xdr:colOff>100853</xdr:colOff>
      <xdr:row>9</xdr:row>
      <xdr:rowOff>78441</xdr:rowOff>
    </xdr:from>
    <xdr:ext cx="3798794" cy="978968"/>
    <xdr:sp macro="" textlink="">
      <xdr:nvSpPr>
        <xdr:cNvPr id="4" name="正方形/長方形 3"/>
        <xdr:cNvSpPr/>
      </xdr:nvSpPr>
      <xdr:spPr>
        <a:xfrm>
          <a:off x="11105029" y="1355912"/>
          <a:ext cx="3798794" cy="978968"/>
        </a:xfrm>
        <a:prstGeom prst="rect">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wrap="square" lIns="144000" tIns="72000" rIns="144000" bIns="72000" rtlCol="0" anchor="ctr">
          <a:spAutoFit/>
        </a:bodyPr>
        <a:lstStyle/>
        <a:p>
          <a:pPr algn="l"/>
          <a:r>
            <a:rPr kumimoji="1" lang="ja-JP" altLang="en-US" sz="1000">
              <a:solidFill>
                <a:schemeClr val="tx1"/>
              </a:solidFill>
              <a:latin typeface="BIZ UDP明朝 Medium" panose="02020500000000000000" pitchFamily="18" charset="-128"/>
              <a:ea typeface="BIZ UDP明朝 Medium" panose="02020500000000000000" pitchFamily="18" charset="-128"/>
            </a:rPr>
            <a:t>社会保険（年額）は、事業主（申請者）の負担額（</a:t>
          </a:r>
          <a:r>
            <a:rPr kumimoji="1" lang="en-US" altLang="ja-JP" sz="1000">
              <a:solidFill>
                <a:schemeClr val="tx1"/>
              </a:solidFill>
              <a:latin typeface="BIZ UDP明朝 Medium" panose="02020500000000000000" pitchFamily="18" charset="-128"/>
              <a:ea typeface="BIZ UDP明朝 Medium" panose="02020500000000000000" pitchFamily="18" charset="-128"/>
            </a:rPr>
            <a:t>※</a:t>
          </a:r>
          <a:r>
            <a:rPr kumimoji="1" lang="ja-JP" altLang="en-US" sz="1000">
              <a:solidFill>
                <a:schemeClr val="tx1"/>
              </a:solidFill>
              <a:latin typeface="BIZ UDP明朝 Medium" panose="02020500000000000000" pitchFamily="18" charset="-128"/>
              <a:ea typeface="BIZ UDP明朝 Medium" panose="02020500000000000000" pitchFamily="18" charset="-128"/>
            </a:rPr>
            <a:t>）を記入してください。</a:t>
          </a:r>
          <a:endParaRPr kumimoji="1" lang="en-US" altLang="ja-JP" sz="1000">
            <a:solidFill>
              <a:schemeClr val="tx1"/>
            </a:solidFill>
            <a:latin typeface="BIZ UDP明朝 Medium" panose="02020500000000000000" pitchFamily="18" charset="-128"/>
            <a:ea typeface="BIZ UDP明朝 Medium" panose="02020500000000000000" pitchFamily="18" charset="-128"/>
          </a:endParaRPr>
        </a:p>
        <a:p>
          <a:pPr algn="l"/>
          <a:r>
            <a:rPr kumimoji="1" lang="en-US" altLang="ja-JP" sz="1000">
              <a:solidFill>
                <a:schemeClr val="tx1"/>
              </a:solidFill>
              <a:latin typeface="BIZ UDP明朝 Medium" panose="02020500000000000000" pitchFamily="18" charset="-128"/>
              <a:ea typeface="BIZ UDP明朝 Medium" panose="02020500000000000000" pitchFamily="18" charset="-128"/>
            </a:rPr>
            <a:t>※</a:t>
          </a:r>
          <a:r>
            <a:rPr kumimoji="1" lang="ja-JP" altLang="en-US" sz="1000">
              <a:solidFill>
                <a:schemeClr val="tx1"/>
              </a:solidFill>
              <a:latin typeface="BIZ UDP明朝 Medium" panose="02020500000000000000" pitchFamily="18" charset="-128"/>
              <a:ea typeface="BIZ UDP明朝 Medium" panose="02020500000000000000" pitchFamily="18" charset="-128"/>
            </a:rPr>
            <a:t>　別紙「提案書」の「</a:t>
          </a:r>
          <a:r>
            <a:rPr kumimoji="1" lang="en-US" altLang="ja-JP" sz="1000">
              <a:solidFill>
                <a:schemeClr val="tx1"/>
              </a:solidFill>
              <a:latin typeface="BIZ UDP明朝 Medium" panose="02020500000000000000" pitchFamily="18" charset="-128"/>
              <a:ea typeface="BIZ UDP明朝 Medium" panose="02020500000000000000" pitchFamily="18" charset="-128"/>
            </a:rPr>
            <a:t>18</a:t>
          </a:r>
          <a:r>
            <a:rPr kumimoji="1" lang="ja-JP" altLang="en-US" sz="1000">
              <a:solidFill>
                <a:schemeClr val="tx1"/>
              </a:solidFill>
              <a:latin typeface="BIZ UDP明朝 Medium" panose="02020500000000000000" pitchFamily="18" charset="-128"/>
              <a:ea typeface="BIZ UDP明朝 Medium" panose="02020500000000000000" pitchFamily="18" charset="-128"/>
            </a:rPr>
            <a:t>　労務管理に関する実施状況と従業員</a:t>
          </a:r>
          <a:r>
            <a:rPr kumimoji="1" lang="en-US" altLang="ja-JP" sz="1000">
              <a:solidFill>
                <a:schemeClr val="tx1"/>
              </a:solidFill>
              <a:latin typeface="BIZ UDP明朝 Medium" panose="02020500000000000000" pitchFamily="18" charset="-128"/>
              <a:ea typeface="BIZ UDP明朝 Medium" panose="02020500000000000000" pitchFamily="18" charset="-128"/>
            </a:rPr>
            <a:t/>
          </a:r>
          <a:br>
            <a:rPr kumimoji="1" lang="en-US" altLang="ja-JP" sz="1000">
              <a:solidFill>
                <a:schemeClr val="tx1"/>
              </a:solidFill>
              <a:latin typeface="BIZ UDP明朝 Medium" panose="02020500000000000000" pitchFamily="18" charset="-128"/>
              <a:ea typeface="BIZ UDP明朝 Medium" panose="02020500000000000000" pitchFamily="18" charset="-128"/>
            </a:rPr>
          </a:br>
          <a:r>
            <a:rPr kumimoji="1" lang="ja-JP" altLang="en-US" sz="1000">
              <a:solidFill>
                <a:schemeClr val="tx1"/>
              </a:solidFill>
              <a:latin typeface="BIZ UDP明朝 Medium" panose="02020500000000000000" pitchFamily="18" charset="-128"/>
              <a:ea typeface="BIZ UDP明朝 Medium" panose="02020500000000000000" pitchFamily="18" charset="-128"/>
            </a:rPr>
            <a:t> </a:t>
          </a:r>
          <a:r>
            <a:rPr kumimoji="1" lang="ja-JP" altLang="en-US" sz="1000" baseline="0">
              <a:solidFill>
                <a:schemeClr val="tx1"/>
              </a:solidFill>
              <a:latin typeface="BIZ UDP明朝 Medium" panose="02020500000000000000" pitchFamily="18" charset="-128"/>
              <a:ea typeface="BIZ UDP明朝 Medium" panose="02020500000000000000" pitchFamily="18" charset="-128"/>
            </a:rPr>
            <a:t> </a:t>
          </a:r>
          <a:r>
            <a:rPr kumimoji="1" lang="ja-JP" altLang="en-US" sz="1000">
              <a:solidFill>
                <a:schemeClr val="tx1"/>
              </a:solidFill>
              <a:latin typeface="BIZ UDP明朝 Medium" panose="02020500000000000000" pitchFamily="18" charset="-128"/>
              <a:ea typeface="BIZ UDP明朝 Medium" panose="02020500000000000000" pitchFamily="18" charset="-128"/>
            </a:rPr>
            <a:t>の労働環境・就業条件について～」へ記載した保険料率を基に</a:t>
          </a:r>
          <a:r>
            <a:rPr kumimoji="1" lang="en-US" altLang="ja-JP" sz="1000">
              <a:solidFill>
                <a:schemeClr val="tx1"/>
              </a:solidFill>
              <a:latin typeface="BIZ UDP明朝 Medium" panose="02020500000000000000" pitchFamily="18" charset="-128"/>
              <a:ea typeface="BIZ UDP明朝 Medium" panose="02020500000000000000" pitchFamily="18" charset="-128"/>
            </a:rPr>
            <a:t/>
          </a:r>
          <a:br>
            <a:rPr kumimoji="1" lang="en-US" altLang="ja-JP" sz="1000">
              <a:solidFill>
                <a:schemeClr val="tx1"/>
              </a:solidFill>
              <a:latin typeface="BIZ UDP明朝 Medium" panose="02020500000000000000" pitchFamily="18" charset="-128"/>
              <a:ea typeface="BIZ UDP明朝 Medium" panose="02020500000000000000" pitchFamily="18" charset="-128"/>
            </a:rPr>
          </a:br>
          <a:r>
            <a:rPr kumimoji="1" lang="ja-JP" altLang="en-US" sz="1000">
              <a:solidFill>
                <a:schemeClr val="tx1"/>
              </a:solidFill>
              <a:latin typeface="BIZ UDP明朝 Medium" panose="02020500000000000000" pitchFamily="18" charset="-128"/>
              <a:ea typeface="BIZ UDP明朝 Medium" panose="02020500000000000000" pitchFamily="18" charset="-128"/>
            </a:rPr>
            <a:t>　積算してください。</a:t>
          </a:r>
          <a:endParaRPr kumimoji="1" lang="en-US" altLang="ja-JP" sz="1000">
            <a:solidFill>
              <a:schemeClr val="tx1"/>
            </a:solidFill>
            <a:latin typeface="BIZ UDP明朝 Medium" panose="02020500000000000000" pitchFamily="18" charset="-128"/>
            <a:ea typeface="BIZ UDP明朝 Medium" panose="02020500000000000000" pitchFamily="18" charset="-128"/>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5</xdr:col>
      <xdr:colOff>97154</xdr:colOff>
      <xdr:row>9</xdr:row>
      <xdr:rowOff>13335</xdr:rowOff>
    </xdr:from>
    <xdr:to>
      <xdr:col>10</xdr:col>
      <xdr:colOff>403411</xdr:colOff>
      <xdr:row>15</xdr:row>
      <xdr:rowOff>56030</xdr:rowOff>
    </xdr:to>
    <xdr:sp macro="" textlink="">
      <xdr:nvSpPr>
        <xdr:cNvPr id="2" name="正方形/長方形 1"/>
        <xdr:cNvSpPr/>
      </xdr:nvSpPr>
      <xdr:spPr>
        <a:xfrm>
          <a:off x="6854301" y="2411394"/>
          <a:ext cx="3724051" cy="1723577"/>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tIns="0" bIns="0" rtlCol="0" anchor="ctr"/>
        <a:lstStyle/>
        <a:p>
          <a:pPr algn="l"/>
          <a:r>
            <a:rPr kumimoji="1" lang="ja-JP" altLang="en-US" sz="1000">
              <a:solidFill>
                <a:sysClr val="windowText" lastClr="000000"/>
              </a:solidFill>
              <a:latin typeface="BIZ UD明朝 Medium" panose="02020500000000000000" pitchFamily="17" charset="-128"/>
              <a:ea typeface="BIZ UD明朝 Medium" panose="02020500000000000000" pitchFamily="17" charset="-128"/>
            </a:rPr>
            <a:t>内容は業務ごとに入力</a:t>
          </a:r>
          <a:endParaRPr kumimoji="1" lang="en-US" altLang="ja-JP" sz="10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000">
              <a:solidFill>
                <a:sysClr val="windowText" lastClr="000000"/>
              </a:solidFill>
              <a:latin typeface="BIZ UD明朝 Medium" panose="02020500000000000000" pitchFamily="17" charset="-128"/>
              <a:ea typeface="BIZ UD明朝 Medium" panose="02020500000000000000" pitchFamily="17" charset="-128"/>
            </a:rPr>
            <a:t>行が足りない場合は、複数の関連業務をまとめて入力</a:t>
          </a:r>
          <a:endParaRPr kumimoji="1" lang="en-US" altLang="ja-JP" sz="10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000">
              <a:solidFill>
                <a:sysClr val="windowText" lastClr="000000"/>
              </a:solidFill>
              <a:latin typeface="BIZ UD明朝 Medium" panose="02020500000000000000" pitchFamily="17" charset="-128"/>
              <a:ea typeface="BIZ UD明朝 Medium" panose="02020500000000000000" pitchFamily="17" charset="-128"/>
            </a:rPr>
            <a:t>金額の内訳を示せない場合は、他の業務に金額を含めても可ですが、できる限り業務ごとに積算してください。</a:t>
          </a:r>
          <a:endParaRPr kumimoji="1" lang="en-US" altLang="ja-JP" sz="1000">
            <a:solidFill>
              <a:sysClr val="windowText" lastClr="000000"/>
            </a:solidFill>
            <a:latin typeface="BIZ UD明朝 Medium" panose="02020500000000000000" pitchFamily="17" charset="-128"/>
            <a:ea typeface="BIZ UD明朝 Medium" panose="02020500000000000000"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425824</xdr:colOff>
      <xdr:row>56</xdr:row>
      <xdr:rowOff>153681</xdr:rowOff>
    </xdr:from>
    <xdr:to>
      <xdr:col>15</xdr:col>
      <xdr:colOff>280148</xdr:colOff>
      <xdr:row>67</xdr:row>
      <xdr:rowOff>149679</xdr:rowOff>
    </xdr:to>
    <xdr:sp macro="" textlink="">
      <xdr:nvSpPr>
        <xdr:cNvPr id="2" name="正方形/長方形 1"/>
        <xdr:cNvSpPr/>
      </xdr:nvSpPr>
      <xdr:spPr>
        <a:xfrm>
          <a:off x="425824" y="12193281"/>
          <a:ext cx="8074399" cy="1881948"/>
        </a:xfrm>
        <a:prstGeom prst="rect">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tIns="0" bIns="0" rtlCol="0" anchor="t" anchorCtr="0"/>
        <a:lstStyle/>
        <a:p>
          <a:pPr algn="l"/>
          <a:endParaRPr kumimoji="1" lang="en-US" altLang="ja-JP" sz="1050">
            <a:solidFill>
              <a:srgbClr val="FF0000"/>
            </a:solidFill>
            <a:latin typeface="BIZ UDP明朝 Medium" panose="02020500000000000000" pitchFamily="18" charset="-128"/>
            <a:ea typeface="BIZ UDP明朝 Medium" panose="02020500000000000000" pitchFamily="18" charset="-128"/>
          </a:endParaRPr>
        </a:p>
        <a:p>
          <a:pPr algn="l"/>
          <a:r>
            <a:rPr kumimoji="1" lang="en-US" altLang="ja-JP" sz="1050">
              <a:solidFill>
                <a:sysClr val="windowText" lastClr="000000"/>
              </a:solidFill>
              <a:latin typeface="BIZ UDP明朝 Medium" panose="02020500000000000000" pitchFamily="18" charset="-128"/>
              <a:ea typeface="BIZ UDP明朝 Medium" panose="02020500000000000000" pitchFamily="18" charset="-128"/>
            </a:rPr>
            <a:t>【</a:t>
          </a:r>
          <a:r>
            <a:rPr kumimoji="1" lang="ja-JP" altLang="en-US" sz="1050">
              <a:solidFill>
                <a:sysClr val="windowText" lastClr="000000"/>
              </a:solidFill>
              <a:latin typeface="BIZ UDP明朝 Medium" panose="02020500000000000000" pitchFamily="18" charset="-128"/>
              <a:ea typeface="BIZ UDP明朝 Medium" panose="02020500000000000000" pitchFamily="18" charset="-128"/>
            </a:rPr>
            <a:t>　人件費積算調書の入力について　</a:t>
          </a:r>
          <a:r>
            <a:rPr kumimoji="1" lang="en-US" altLang="ja-JP" sz="1050">
              <a:solidFill>
                <a:sysClr val="windowText" lastClr="000000"/>
              </a:solidFill>
              <a:latin typeface="BIZ UDP明朝 Medium" panose="02020500000000000000" pitchFamily="18" charset="-128"/>
              <a:ea typeface="BIZ UDP明朝 Medium" panose="02020500000000000000" pitchFamily="18" charset="-128"/>
            </a:rPr>
            <a:t>】</a:t>
          </a:r>
        </a:p>
        <a:p>
          <a:pPr algn="l"/>
          <a:r>
            <a:rPr kumimoji="1" lang="ja-JP" altLang="en-US" sz="1050">
              <a:solidFill>
                <a:sysClr val="windowText" lastClr="000000"/>
              </a:solidFill>
              <a:latin typeface="BIZ UDP明朝 Medium" panose="02020500000000000000" pitchFamily="18" charset="-128"/>
              <a:ea typeface="BIZ UDP明朝 Medium" panose="02020500000000000000" pitchFamily="18" charset="-128"/>
            </a:rPr>
            <a:t>　・　記入例を参考に入力してください。</a:t>
          </a:r>
          <a:endParaRPr kumimoji="1" lang="en-US" altLang="ja-JP" sz="1050">
            <a:solidFill>
              <a:sysClr val="windowText" lastClr="000000"/>
            </a:solidFill>
            <a:latin typeface="BIZ UDP明朝 Medium" panose="02020500000000000000" pitchFamily="18" charset="-128"/>
            <a:ea typeface="BIZ UDP明朝 Medium" panose="02020500000000000000" pitchFamily="18" charset="-128"/>
          </a:endParaRPr>
        </a:p>
        <a:p>
          <a:pPr algn="l"/>
          <a:r>
            <a:rPr kumimoji="1" lang="ja-JP" altLang="en-US" sz="1050">
              <a:solidFill>
                <a:sysClr val="windowText" lastClr="000000"/>
              </a:solidFill>
              <a:latin typeface="BIZ UDP明朝 Medium" panose="02020500000000000000" pitchFamily="18" charset="-128"/>
              <a:ea typeface="BIZ UDP明朝 Medium" panose="02020500000000000000" pitchFamily="18" charset="-128"/>
            </a:rPr>
            <a:t>　・　申請者が社会保険料を負担する場合は、「参考：申請者が負担する社会保険料率」に申請者負担率を入力してください。</a:t>
          </a:r>
          <a:endParaRPr kumimoji="1" lang="en-US" altLang="ja-JP" sz="1050">
            <a:solidFill>
              <a:sysClr val="windowText" lastClr="000000"/>
            </a:solidFill>
            <a:latin typeface="BIZ UDP明朝 Medium" panose="02020500000000000000" pitchFamily="18" charset="-128"/>
            <a:ea typeface="BIZ UDP明朝 Medium" panose="02020500000000000000" pitchFamily="18" charset="-128"/>
          </a:endParaRPr>
        </a:p>
        <a:p>
          <a:pPr algn="l"/>
          <a:r>
            <a:rPr kumimoji="1" lang="ja-JP" altLang="en-US" sz="1050">
              <a:solidFill>
                <a:srgbClr val="FF0000"/>
              </a:solidFill>
              <a:latin typeface="BIZ UDP明朝 Medium" panose="02020500000000000000" pitchFamily="18" charset="-128"/>
              <a:ea typeface="BIZ UDP明朝 Medium" panose="02020500000000000000" pitchFamily="18" charset="-128"/>
            </a:rPr>
            <a:t>　・　各職員の行が足りない場合</a:t>
          </a:r>
          <a:endParaRPr kumimoji="1" lang="en-US" altLang="ja-JP" sz="1050">
            <a:solidFill>
              <a:schemeClr val="dk1"/>
            </a:solidFill>
            <a:latin typeface="BIZ UDP明朝 Medium" panose="02020500000000000000" pitchFamily="18" charset="-128"/>
            <a:ea typeface="BIZ UDP明朝 Medium" panose="02020500000000000000" pitchFamily="18" charset="-128"/>
          </a:endParaRPr>
        </a:p>
        <a:p>
          <a:pPr algn="l"/>
          <a:r>
            <a:rPr kumimoji="1" lang="ja-JP" altLang="en-US" sz="1050">
              <a:solidFill>
                <a:schemeClr val="dk1"/>
              </a:solidFill>
              <a:latin typeface="BIZ UDP明朝 Medium" panose="02020500000000000000" pitchFamily="18" charset="-128"/>
              <a:ea typeface="BIZ UDP明朝 Medium" panose="02020500000000000000" pitchFamily="18" charset="-128"/>
            </a:rPr>
            <a:t>　　　➢　</a:t>
          </a:r>
          <a:r>
            <a:rPr kumimoji="1" lang="ja-JP" altLang="en-US" sz="1050">
              <a:solidFill>
                <a:srgbClr val="FF0000"/>
              </a:solidFill>
              <a:latin typeface="BIZ UDP明朝 Medium" panose="02020500000000000000" pitchFamily="18" charset="-128"/>
              <a:ea typeface="BIZ UDP明朝 Medium" panose="02020500000000000000" pitchFamily="18" charset="-128"/>
            </a:rPr>
            <a:t>行を追加せずに複数の役職について、平均値により積算</a:t>
          </a:r>
          <a:r>
            <a:rPr kumimoji="1" lang="ja-JP" altLang="en-US" sz="1050">
              <a:latin typeface="BIZ UDP明朝 Medium" panose="02020500000000000000" pitchFamily="18" charset="-128"/>
              <a:ea typeface="BIZ UDP明朝 Medium" panose="02020500000000000000" pitchFamily="18" charset="-128"/>
            </a:rPr>
            <a:t>してください。</a:t>
          </a:r>
          <a:endParaRPr kumimoji="1" lang="en-US" altLang="ja-JP" sz="1050">
            <a:latin typeface="BIZ UDP明朝 Medium" panose="02020500000000000000" pitchFamily="18" charset="-128"/>
            <a:ea typeface="BIZ UDP明朝 Medium" panose="02020500000000000000" pitchFamily="18" charset="-128"/>
          </a:endParaRPr>
        </a:p>
        <a:p>
          <a:pPr algn="l"/>
          <a:r>
            <a:rPr kumimoji="1" lang="ja-JP" altLang="en-US" sz="1050">
              <a:latin typeface="BIZ UDP明朝 Medium" panose="02020500000000000000" pitchFamily="18" charset="-128"/>
              <a:ea typeface="BIZ UDP明朝 Medium" panose="02020500000000000000" pitchFamily="18" charset="-128"/>
            </a:rPr>
            <a:t>　　　　　　例）月額が異なる複数の事務員</a:t>
          </a:r>
          <a:endParaRPr kumimoji="1" lang="en-US" altLang="ja-JP" sz="1050">
            <a:latin typeface="BIZ UDP明朝 Medium" panose="02020500000000000000" pitchFamily="18" charset="-128"/>
            <a:ea typeface="BIZ UDP明朝 Medium" panose="02020500000000000000" pitchFamily="18" charset="-128"/>
          </a:endParaRPr>
        </a:p>
        <a:p>
          <a:pPr algn="l"/>
          <a:r>
            <a:rPr kumimoji="1" lang="ja-JP" altLang="en-US" sz="1050">
              <a:latin typeface="BIZ UDP明朝 Medium" panose="02020500000000000000" pitchFamily="18" charset="-128"/>
              <a:ea typeface="BIZ UDP明朝 Medium" panose="02020500000000000000" pitchFamily="18" charset="-128"/>
            </a:rPr>
            <a:t>　　　　　　　　・事務員Ａ／平均月額／平均月数・・・その他も平均値を入力</a:t>
          </a:r>
          <a:endParaRPr kumimoji="1" lang="en-US" altLang="ja-JP" sz="1050">
            <a:latin typeface="BIZ UDP明朝 Medium" panose="02020500000000000000" pitchFamily="18" charset="-128"/>
            <a:ea typeface="BIZ UDP明朝 Medium" panose="02020500000000000000" pitchFamily="18" charset="-128"/>
          </a:endParaRPr>
        </a:p>
        <a:p>
          <a:pPr algn="l"/>
          <a:r>
            <a:rPr kumimoji="1" lang="ja-JP" altLang="en-US" sz="1050">
              <a:latin typeface="BIZ UDP明朝 Medium" panose="02020500000000000000" pitchFamily="18" charset="-128"/>
              <a:ea typeface="BIZ UDP明朝 Medium" panose="02020500000000000000" pitchFamily="18" charset="-128"/>
            </a:rPr>
            <a:t>　　　　　　　　・人数は該当する職員数</a:t>
          </a:r>
          <a:endParaRPr kumimoji="1" lang="en-US" altLang="ja-JP" sz="1050">
            <a:latin typeface="BIZ UDP明朝 Medium" panose="02020500000000000000" pitchFamily="18" charset="-128"/>
            <a:ea typeface="BIZ UDP明朝 Medium" panose="02020500000000000000" pitchFamily="18" charset="-128"/>
          </a:endParaRPr>
        </a:p>
        <a:p>
          <a:pPr algn="l"/>
          <a:r>
            <a:rPr kumimoji="1" lang="ja-JP" altLang="en-US" sz="1050">
              <a:latin typeface="BIZ UDP明朝 Medium" panose="02020500000000000000" pitchFamily="18" charset="-128"/>
              <a:ea typeface="BIZ UDP明朝 Medium" panose="02020500000000000000" pitchFamily="18" charset="-128"/>
            </a:rPr>
            <a:t>　　　➢　</a:t>
          </a:r>
          <a:r>
            <a:rPr kumimoji="1" lang="ja-JP" altLang="en-US" sz="1050">
              <a:solidFill>
                <a:srgbClr val="FF0000"/>
              </a:solidFill>
              <a:latin typeface="BIZ UDP明朝 Medium" panose="02020500000000000000" pitchFamily="18" charset="-128"/>
              <a:ea typeface="BIZ UDP明朝 Medium" panose="02020500000000000000" pitchFamily="18" charset="-128"/>
            </a:rPr>
            <a:t>職員数が多数で、平均値により積算が困難場合は、施設所管課へ相談して</a:t>
          </a:r>
          <a:r>
            <a:rPr kumimoji="1" lang="ja-JP" altLang="en-US" sz="1050">
              <a:latin typeface="BIZ UDP明朝 Medium" panose="02020500000000000000" pitchFamily="18" charset="-128"/>
              <a:ea typeface="BIZ UDP明朝 Medium" panose="02020500000000000000" pitchFamily="18" charset="-128"/>
            </a:rPr>
            <a:t>ください。</a:t>
          </a:r>
          <a:endParaRPr kumimoji="1" lang="en-US" altLang="ja-JP" sz="1050">
            <a:latin typeface="BIZ UDP明朝 Medium" panose="02020500000000000000" pitchFamily="18" charset="-128"/>
            <a:ea typeface="BIZ UDP明朝 Medium" panose="02020500000000000000" pitchFamily="18" charset="-128"/>
          </a:endParaRPr>
        </a:p>
      </xdr:txBody>
    </xdr:sp>
    <xdr:clientData/>
  </xdr:twoCellAnchor>
  <xdr:oneCellAnchor>
    <xdr:from>
      <xdr:col>13</xdr:col>
      <xdr:colOff>134471</xdr:colOff>
      <xdr:row>0</xdr:row>
      <xdr:rowOff>78440</xdr:rowOff>
    </xdr:from>
    <xdr:ext cx="1420582" cy="625812"/>
    <xdr:sp macro="" textlink="">
      <xdr:nvSpPr>
        <xdr:cNvPr id="3" name="正方形/長方形 2"/>
        <xdr:cNvSpPr/>
      </xdr:nvSpPr>
      <xdr:spPr>
        <a:xfrm>
          <a:off x="7205383" y="78440"/>
          <a:ext cx="1420582" cy="625812"/>
        </a:xfrm>
        <a:prstGeom prst="rect">
          <a:avLst/>
        </a:prstGeom>
        <a:solidFill>
          <a:schemeClr val="accent4">
            <a:lumMod val="20000"/>
            <a:lumOff val="80000"/>
          </a:schemeClr>
        </a:solidFill>
        <a:ln>
          <a:solidFill>
            <a:schemeClr val="accent1">
              <a:shade val="50000"/>
            </a:schemeClr>
          </a:solidFill>
        </a:ln>
      </xdr:spPr>
      <xdr:txBody>
        <a:bodyPr wrap="none" lIns="91440" tIns="45720" rIns="91440" bIns="45720" anchor="ctr">
          <a:spAutoFit/>
        </a:bodyPr>
        <a:lstStyle/>
        <a:p>
          <a:pPr algn="ctr"/>
          <a:r>
            <a:rPr lang="ja-JP" altLang="en-US" sz="32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rPr>
            <a:t>記入例</a:t>
          </a:r>
        </a:p>
      </xdr:txBody>
    </xdr:sp>
    <xdr:clientData/>
  </xdr:oneCellAnchor>
  <xdr:oneCellAnchor>
    <xdr:from>
      <xdr:col>12</xdr:col>
      <xdr:colOff>180751</xdr:colOff>
      <xdr:row>33</xdr:row>
      <xdr:rowOff>3810</xdr:rowOff>
    </xdr:from>
    <xdr:ext cx="3615914" cy="1158240"/>
    <xdr:sp macro="" textlink="">
      <xdr:nvSpPr>
        <xdr:cNvPr id="4" name="正方形/長方形 3"/>
        <xdr:cNvSpPr/>
      </xdr:nvSpPr>
      <xdr:spPr>
        <a:xfrm>
          <a:off x="6905401" y="5880735"/>
          <a:ext cx="3615914" cy="1158240"/>
        </a:xfrm>
        <a:prstGeom prst="rect">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wrap="square" lIns="144000" tIns="72000" rIns="144000" bIns="72000" rtlCol="0" anchor="ctr">
          <a:noAutofit/>
        </a:bodyPr>
        <a:lstStyle/>
        <a:p>
          <a:pPr algn="l"/>
          <a:r>
            <a:rPr kumimoji="1" lang="ja-JP" altLang="en-US" sz="1000">
              <a:solidFill>
                <a:srgbClr val="C00000"/>
              </a:solidFill>
              <a:latin typeface="BIZ UDP明朝 Medium" panose="02020500000000000000" pitchFamily="18" charset="-128"/>
              <a:ea typeface="BIZ UDP明朝 Medium" panose="02020500000000000000" pitchFamily="18" charset="-128"/>
            </a:rPr>
            <a:t>社会保険（年額）は、事業主（申請者）の負担額（</a:t>
          </a:r>
          <a:r>
            <a:rPr kumimoji="1" lang="en-US" altLang="ja-JP" sz="1000">
              <a:solidFill>
                <a:srgbClr val="C00000"/>
              </a:solidFill>
              <a:latin typeface="BIZ UDP明朝 Medium" panose="02020500000000000000" pitchFamily="18" charset="-128"/>
              <a:ea typeface="BIZ UDP明朝 Medium" panose="02020500000000000000" pitchFamily="18" charset="-128"/>
            </a:rPr>
            <a:t>※</a:t>
          </a:r>
          <a:r>
            <a:rPr kumimoji="1" lang="ja-JP" altLang="en-US" sz="1000">
              <a:solidFill>
                <a:srgbClr val="C00000"/>
              </a:solidFill>
              <a:latin typeface="BIZ UDP明朝 Medium" panose="02020500000000000000" pitchFamily="18" charset="-128"/>
              <a:ea typeface="BIZ UDP明朝 Medium" panose="02020500000000000000" pitchFamily="18" charset="-128"/>
            </a:rPr>
            <a:t>）を記入してください。</a:t>
          </a:r>
          <a:endParaRPr kumimoji="1" lang="en-US" altLang="ja-JP" sz="1000">
            <a:solidFill>
              <a:srgbClr val="C00000"/>
            </a:solidFill>
            <a:latin typeface="BIZ UDP明朝 Medium" panose="02020500000000000000" pitchFamily="18" charset="-128"/>
            <a:ea typeface="BIZ UDP明朝 Medium" panose="02020500000000000000" pitchFamily="18" charset="-128"/>
          </a:endParaRPr>
        </a:p>
        <a:p>
          <a:pPr algn="l"/>
          <a:r>
            <a:rPr kumimoji="1" lang="en-US" altLang="ja-JP" sz="1000">
              <a:solidFill>
                <a:srgbClr val="C00000"/>
              </a:solidFill>
              <a:latin typeface="BIZ UDP明朝 Medium" panose="02020500000000000000" pitchFamily="18" charset="-128"/>
              <a:ea typeface="BIZ UDP明朝 Medium" panose="02020500000000000000" pitchFamily="18" charset="-128"/>
            </a:rPr>
            <a:t>※</a:t>
          </a:r>
          <a:r>
            <a:rPr kumimoji="1" lang="ja-JP" altLang="en-US" sz="1000">
              <a:solidFill>
                <a:srgbClr val="C00000"/>
              </a:solidFill>
              <a:latin typeface="BIZ UDP明朝 Medium" panose="02020500000000000000" pitchFamily="18" charset="-128"/>
              <a:ea typeface="BIZ UDP明朝 Medium" panose="02020500000000000000" pitchFamily="18" charset="-128"/>
            </a:rPr>
            <a:t>　別紙「提案書」の「</a:t>
          </a:r>
          <a:r>
            <a:rPr kumimoji="1" lang="en-US" altLang="ja-JP" sz="1000">
              <a:solidFill>
                <a:srgbClr val="C00000"/>
              </a:solidFill>
              <a:latin typeface="BIZ UDP明朝 Medium" panose="02020500000000000000" pitchFamily="18" charset="-128"/>
              <a:ea typeface="BIZ UDP明朝 Medium" panose="02020500000000000000" pitchFamily="18" charset="-128"/>
            </a:rPr>
            <a:t>18</a:t>
          </a:r>
          <a:r>
            <a:rPr kumimoji="1" lang="ja-JP" altLang="en-US" sz="1000">
              <a:solidFill>
                <a:srgbClr val="C00000"/>
              </a:solidFill>
              <a:latin typeface="BIZ UDP明朝 Medium" panose="02020500000000000000" pitchFamily="18" charset="-128"/>
              <a:ea typeface="BIZ UDP明朝 Medium" panose="02020500000000000000" pitchFamily="18" charset="-128"/>
            </a:rPr>
            <a:t>　労務管理に関する実施状況と</a:t>
          </a:r>
          <a:r>
            <a:rPr kumimoji="1" lang="en-US" altLang="ja-JP" sz="1000">
              <a:solidFill>
                <a:srgbClr val="C00000"/>
              </a:solidFill>
              <a:latin typeface="BIZ UDP明朝 Medium" panose="02020500000000000000" pitchFamily="18" charset="-128"/>
              <a:ea typeface="BIZ UDP明朝 Medium" panose="02020500000000000000" pitchFamily="18" charset="-128"/>
            </a:rPr>
            <a:t/>
          </a:r>
          <a:br>
            <a:rPr kumimoji="1" lang="en-US" altLang="ja-JP" sz="1000">
              <a:solidFill>
                <a:srgbClr val="C00000"/>
              </a:solidFill>
              <a:latin typeface="BIZ UDP明朝 Medium" panose="02020500000000000000" pitchFamily="18" charset="-128"/>
              <a:ea typeface="BIZ UDP明朝 Medium" panose="02020500000000000000" pitchFamily="18" charset="-128"/>
            </a:rPr>
          </a:br>
          <a:r>
            <a:rPr kumimoji="1" lang="ja-JP" altLang="en-US" sz="1000">
              <a:solidFill>
                <a:srgbClr val="C00000"/>
              </a:solidFill>
              <a:latin typeface="BIZ UDP明朝 Medium" panose="02020500000000000000" pitchFamily="18" charset="-128"/>
              <a:ea typeface="BIZ UDP明朝 Medium" panose="02020500000000000000" pitchFamily="18" charset="-128"/>
            </a:rPr>
            <a:t>　従業員の労働環境・就業条件について～」の（１）に記載</a:t>
          </a:r>
          <a:endParaRPr kumimoji="1" lang="en-US" altLang="ja-JP" sz="1000">
            <a:solidFill>
              <a:srgbClr val="C00000"/>
            </a:solidFill>
            <a:latin typeface="BIZ UDP明朝 Medium" panose="02020500000000000000" pitchFamily="18" charset="-128"/>
            <a:ea typeface="BIZ UDP明朝 Medium" panose="02020500000000000000" pitchFamily="18" charset="-128"/>
          </a:endParaRPr>
        </a:p>
        <a:p>
          <a:pPr algn="l"/>
          <a:r>
            <a:rPr kumimoji="1" lang="ja-JP" altLang="en-US" sz="1000">
              <a:solidFill>
                <a:srgbClr val="C00000"/>
              </a:solidFill>
              <a:latin typeface="BIZ UDP明朝 Medium" panose="02020500000000000000" pitchFamily="18" charset="-128"/>
              <a:ea typeface="BIZ UDP明朝 Medium" panose="02020500000000000000" pitchFamily="18" charset="-128"/>
            </a:rPr>
            <a:t>　の保険料率を基に積算してください。</a:t>
          </a:r>
          <a:endParaRPr kumimoji="1" lang="en-US" altLang="ja-JP" sz="1000">
            <a:solidFill>
              <a:srgbClr val="C00000"/>
            </a:solidFill>
            <a:latin typeface="BIZ UDP明朝 Medium" panose="02020500000000000000" pitchFamily="18" charset="-128"/>
            <a:ea typeface="BIZ UDP明朝 Medium" panose="02020500000000000000" pitchFamily="18" charset="-128"/>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960904</xdr:colOff>
      <xdr:row>14</xdr:row>
      <xdr:rowOff>33618</xdr:rowOff>
    </xdr:from>
    <xdr:to>
      <xdr:col>2</xdr:col>
      <xdr:colOff>885264</xdr:colOff>
      <xdr:row>17</xdr:row>
      <xdr:rowOff>235325</xdr:rowOff>
    </xdr:to>
    <xdr:sp macro="" textlink="">
      <xdr:nvSpPr>
        <xdr:cNvPr id="2" name="正方形/長方形 1"/>
        <xdr:cNvSpPr/>
      </xdr:nvSpPr>
      <xdr:spPr>
        <a:xfrm>
          <a:off x="960904" y="3888442"/>
          <a:ext cx="3169584" cy="1035424"/>
        </a:xfrm>
        <a:prstGeom prst="rect">
          <a:avLst/>
        </a:prstGeom>
        <a:solidFill>
          <a:schemeClr val="accent5">
            <a:lumMod val="20000"/>
            <a:lumOff val="80000"/>
          </a:schemeClr>
        </a:solidFill>
      </xdr:spPr>
      <xdr:style>
        <a:lnRef idx="2">
          <a:schemeClr val="accent1"/>
        </a:lnRef>
        <a:fillRef idx="1">
          <a:schemeClr val="lt1"/>
        </a:fillRef>
        <a:effectRef idx="0">
          <a:schemeClr val="accent1"/>
        </a:effectRef>
        <a:fontRef idx="minor">
          <a:schemeClr val="dk1"/>
        </a:fontRef>
      </xdr:style>
      <xdr:txBody>
        <a:bodyPr vertOverflow="clip" tIns="0" bIns="0" rtlCol="0" anchor="ctr"/>
        <a:lstStyle/>
        <a:p>
          <a:pPr algn="l"/>
          <a:r>
            <a:rPr kumimoji="1" lang="ja-JP" altLang="en-US" sz="1000">
              <a:solidFill>
                <a:srgbClr val="C00000"/>
              </a:solidFill>
              <a:latin typeface="BIZ UDP明朝 Medium" panose="02020500000000000000" pitchFamily="18" charset="-128"/>
              <a:ea typeface="BIZ UDP明朝 Medium" panose="02020500000000000000" pitchFamily="18" charset="-128"/>
            </a:rPr>
            <a:t>内容は業務ごとに入力</a:t>
          </a:r>
          <a:endParaRPr kumimoji="1" lang="en-US" altLang="ja-JP" sz="1000">
            <a:solidFill>
              <a:srgbClr val="C00000"/>
            </a:solidFill>
            <a:latin typeface="BIZ UDP明朝 Medium" panose="02020500000000000000" pitchFamily="18" charset="-128"/>
            <a:ea typeface="BIZ UDP明朝 Medium" panose="02020500000000000000" pitchFamily="18" charset="-128"/>
          </a:endParaRPr>
        </a:p>
        <a:p>
          <a:pPr algn="l"/>
          <a:r>
            <a:rPr kumimoji="1" lang="ja-JP" altLang="en-US" sz="1000">
              <a:solidFill>
                <a:srgbClr val="C00000"/>
              </a:solidFill>
              <a:latin typeface="BIZ UDP明朝 Medium" panose="02020500000000000000" pitchFamily="18" charset="-128"/>
              <a:ea typeface="BIZ UDP明朝 Medium" panose="02020500000000000000" pitchFamily="18" charset="-128"/>
            </a:rPr>
            <a:t>行が足りない場合は、複数の関連業務をまとめて入力</a:t>
          </a:r>
          <a:endParaRPr kumimoji="1" lang="en-US" altLang="ja-JP" sz="1000">
            <a:solidFill>
              <a:srgbClr val="C00000"/>
            </a:solidFill>
            <a:latin typeface="BIZ UDP明朝 Medium" panose="02020500000000000000" pitchFamily="18" charset="-128"/>
            <a:ea typeface="BIZ UDP明朝 Medium" panose="02020500000000000000" pitchFamily="18" charset="-128"/>
          </a:endParaRPr>
        </a:p>
        <a:p>
          <a:pPr algn="l"/>
          <a:r>
            <a:rPr kumimoji="1" lang="ja-JP" altLang="en-US" sz="1000">
              <a:solidFill>
                <a:srgbClr val="C00000"/>
              </a:solidFill>
              <a:latin typeface="BIZ UDP明朝 Medium" panose="02020500000000000000" pitchFamily="18" charset="-128"/>
              <a:ea typeface="BIZ UDP明朝 Medium" panose="02020500000000000000" pitchFamily="18" charset="-128"/>
            </a:rPr>
            <a:t>金額の内訳を示せない場合は、他の業務に金額を含めても可ですが、できる限り業務ごとに積算してください。</a:t>
          </a:r>
          <a:endParaRPr kumimoji="1" lang="en-US" altLang="ja-JP" sz="1000">
            <a:solidFill>
              <a:srgbClr val="C00000"/>
            </a:solidFill>
            <a:latin typeface="BIZ UDP明朝 Medium" panose="02020500000000000000" pitchFamily="18" charset="-128"/>
            <a:ea typeface="BIZ UDP明朝 Medium" panose="02020500000000000000" pitchFamily="18" charset="-128"/>
          </a:endParaRPr>
        </a:p>
      </xdr:txBody>
    </xdr:sp>
    <xdr:clientData/>
  </xdr:twoCellAnchor>
  <xdr:oneCellAnchor>
    <xdr:from>
      <xdr:col>4</xdr:col>
      <xdr:colOff>560</xdr:colOff>
      <xdr:row>1</xdr:row>
      <xdr:rowOff>15687</xdr:rowOff>
    </xdr:from>
    <xdr:ext cx="1420582" cy="625812"/>
    <xdr:sp macro="" textlink="">
      <xdr:nvSpPr>
        <xdr:cNvPr id="3" name="正方形/長方形 2"/>
        <xdr:cNvSpPr/>
      </xdr:nvSpPr>
      <xdr:spPr>
        <a:xfrm>
          <a:off x="4563595" y="257734"/>
          <a:ext cx="1420582" cy="625812"/>
        </a:xfrm>
        <a:prstGeom prst="rect">
          <a:avLst/>
        </a:prstGeom>
        <a:solidFill>
          <a:schemeClr val="accent4">
            <a:lumMod val="20000"/>
            <a:lumOff val="80000"/>
          </a:schemeClr>
        </a:solidFill>
        <a:ln>
          <a:solidFill>
            <a:schemeClr val="accent1">
              <a:shade val="50000"/>
            </a:schemeClr>
          </a:solidFill>
        </a:ln>
      </xdr:spPr>
      <xdr:txBody>
        <a:bodyPr wrap="none" lIns="91440" tIns="45720" rIns="91440" bIns="45720" anchor="ctr">
          <a:spAutoFit/>
        </a:bodyPr>
        <a:lstStyle/>
        <a:p>
          <a:pPr algn="ctr"/>
          <a:r>
            <a:rPr lang="ja-JP" altLang="en-US" sz="32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rPr>
            <a:t>記入例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I40"/>
  <sheetViews>
    <sheetView showGridLines="0" tabSelected="1" view="pageBreakPreview" zoomScale="70" zoomScaleNormal="100" zoomScaleSheetLayoutView="70" workbookViewId="0">
      <pane ySplit="3" topLeftCell="A4" activePane="bottomLeft" state="frozen"/>
      <selection activeCell="A14" sqref="A14:I14"/>
      <selection pane="bottomLeft" activeCell="U11" sqref="U11"/>
    </sheetView>
  </sheetViews>
  <sheetFormatPr defaultColWidth="9" defaultRowHeight="13.5" x14ac:dyDescent="0.15"/>
  <cols>
    <col min="1" max="1" width="5.625" style="5" customWidth="1"/>
    <col min="2" max="2" width="20.625" style="5" customWidth="1"/>
    <col min="3" max="3" width="15.875" style="5" customWidth="1"/>
    <col min="4" max="4" width="44.625" style="5" customWidth="1"/>
    <col min="5" max="8" width="9" style="5"/>
    <col min="9" max="9" width="6.125" style="5" customWidth="1"/>
    <col min="10" max="16384" width="9" style="5"/>
  </cols>
  <sheetData>
    <row r="1" spans="1:9" ht="21.75" customHeight="1" x14ac:dyDescent="0.15">
      <c r="A1" s="1" t="s">
        <v>27</v>
      </c>
      <c r="B1" s="2"/>
      <c r="C1" s="3" t="s">
        <v>146</v>
      </c>
      <c r="D1" s="4"/>
    </row>
    <row r="2" spans="1:9" ht="9" customHeight="1" x14ac:dyDescent="0.15">
      <c r="A2" s="2"/>
      <c r="B2" s="2"/>
      <c r="C2" s="6"/>
      <c r="D2" s="2"/>
    </row>
    <row r="3" spans="1:9" ht="24" customHeight="1" x14ac:dyDescent="0.15">
      <c r="A3" s="245" t="s">
        <v>29</v>
      </c>
      <c r="B3" s="245"/>
      <c r="C3" s="243" t="s">
        <v>38</v>
      </c>
      <c r="D3" s="244"/>
    </row>
    <row r="4" spans="1:9" ht="16.5" customHeight="1" thickBot="1" x14ac:dyDescent="0.2">
      <c r="D4" s="7" t="s">
        <v>1</v>
      </c>
    </row>
    <row r="5" spans="1:9" ht="24" customHeight="1" thickBot="1" x14ac:dyDescent="0.2">
      <c r="A5" s="237" t="s">
        <v>32</v>
      </c>
      <c r="B5" s="238"/>
      <c r="C5" s="148" t="s">
        <v>0</v>
      </c>
      <c r="D5" s="149" t="s">
        <v>37</v>
      </c>
    </row>
    <row r="6" spans="1:9" ht="24" customHeight="1" thickTop="1" x14ac:dyDescent="0.15">
      <c r="A6" s="239" t="s">
        <v>33</v>
      </c>
      <c r="B6" s="145" t="s">
        <v>13</v>
      </c>
      <c r="C6" s="116"/>
      <c r="D6" s="224"/>
    </row>
    <row r="7" spans="1:9" ht="24" customHeight="1" x14ac:dyDescent="0.15">
      <c r="A7" s="239"/>
      <c r="B7" s="8" t="s">
        <v>14</v>
      </c>
      <c r="C7" s="116"/>
      <c r="D7" s="224"/>
    </row>
    <row r="8" spans="1:9" ht="24" customHeight="1" x14ac:dyDescent="0.15">
      <c r="A8" s="239"/>
      <c r="B8" s="8" t="s">
        <v>15</v>
      </c>
      <c r="C8" s="116"/>
      <c r="D8" s="224"/>
    </row>
    <row r="9" spans="1:9" ht="24" customHeight="1" x14ac:dyDescent="0.15">
      <c r="A9" s="239"/>
      <c r="B9" s="8" t="s">
        <v>16</v>
      </c>
      <c r="C9" s="116"/>
      <c r="D9" s="224"/>
    </row>
    <row r="10" spans="1:9" ht="24" customHeight="1" x14ac:dyDescent="0.15">
      <c r="A10" s="239"/>
      <c r="B10" s="8" t="s">
        <v>17</v>
      </c>
      <c r="C10" s="103"/>
      <c r="D10" s="167"/>
    </row>
    <row r="11" spans="1:9" ht="24" customHeight="1" x14ac:dyDescent="0.15">
      <c r="A11" s="239"/>
      <c r="B11" s="9"/>
      <c r="C11" s="150"/>
      <c r="D11" s="10"/>
    </row>
    <row r="12" spans="1:9" ht="24" customHeight="1" thickBot="1" x14ac:dyDescent="0.2">
      <c r="A12" s="239"/>
      <c r="B12" s="11"/>
      <c r="C12" s="151"/>
      <c r="D12" s="12"/>
    </row>
    <row r="13" spans="1:9" ht="24" customHeight="1" thickBot="1" x14ac:dyDescent="0.2">
      <c r="A13" s="235" t="s">
        <v>2</v>
      </c>
      <c r="B13" s="236"/>
      <c r="C13" s="152">
        <f>SUM(C6:C12)</f>
        <v>0</v>
      </c>
      <c r="D13" s="13"/>
    </row>
    <row r="14" spans="1:9" ht="24" customHeight="1" thickBot="1" x14ac:dyDescent="0.2">
      <c r="A14" s="248" t="s">
        <v>7</v>
      </c>
      <c r="B14" s="249"/>
      <c r="C14" s="153"/>
      <c r="D14" s="14"/>
      <c r="E14" s="15"/>
      <c r="F14" s="15"/>
      <c r="G14" s="15"/>
      <c r="H14" s="15"/>
      <c r="I14" s="15"/>
    </row>
    <row r="15" spans="1:9" ht="24" customHeight="1" thickBot="1" x14ac:dyDescent="0.2">
      <c r="A15" s="242" t="s">
        <v>84</v>
      </c>
      <c r="B15" s="242"/>
      <c r="C15" s="242"/>
      <c r="D15" s="242"/>
      <c r="E15" s="15"/>
      <c r="F15" s="15"/>
      <c r="G15" s="15"/>
      <c r="H15" s="15"/>
      <c r="I15" s="15"/>
    </row>
    <row r="16" spans="1:9" ht="24" customHeight="1" thickBot="1" x14ac:dyDescent="0.2">
      <c r="A16" s="237" t="s">
        <v>32</v>
      </c>
      <c r="B16" s="238"/>
      <c r="C16" s="148" t="s">
        <v>0</v>
      </c>
      <c r="D16" s="149" t="s">
        <v>37</v>
      </c>
    </row>
    <row r="17" spans="1:4" ht="24" customHeight="1" thickTop="1" x14ac:dyDescent="0.15">
      <c r="A17" s="239" t="s">
        <v>34</v>
      </c>
      <c r="B17" s="146" t="s">
        <v>18</v>
      </c>
      <c r="C17" s="154">
        <f>'別紙１（人件費）'!R4</f>
        <v>0</v>
      </c>
      <c r="D17" s="147" t="str">
        <f>"別紙１のとおり（常勤 "&amp;'別紙１（人件費）'!O16&amp;"人"&amp;"、非常勤"&amp;('別紙１（人件費）'!O24+'別紙１（人件費）'!O32)&amp;"人、その他"&amp;'別紙１（人件費）'!H40&amp;"人）"</f>
        <v>別紙１のとおり（常勤 0人、非常勤0人、その他0人）</v>
      </c>
    </row>
    <row r="18" spans="1:4" ht="24" customHeight="1" x14ac:dyDescent="0.15">
      <c r="A18" s="239"/>
      <c r="B18" s="16" t="s">
        <v>19</v>
      </c>
      <c r="C18" s="155">
        <f>'別紙２（設備管理費、本社経費）'!E20</f>
        <v>0</v>
      </c>
      <c r="D18" s="17" t="s">
        <v>181</v>
      </c>
    </row>
    <row r="19" spans="1:4" ht="24" customHeight="1" x14ac:dyDescent="0.15">
      <c r="A19" s="239"/>
      <c r="B19" s="16" t="s">
        <v>20</v>
      </c>
      <c r="C19" s="103"/>
      <c r="D19" s="18" t="s">
        <v>39</v>
      </c>
    </row>
    <row r="20" spans="1:4" ht="24" customHeight="1" x14ac:dyDescent="0.15">
      <c r="A20" s="239"/>
      <c r="B20" s="16" t="s">
        <v>21</v>
      </c>
      <c r="C20" s="103"/>
      <c r="D20" s="167"/>
    </row>
    <row r="21" spans="1:4" ht="24" customHeight="1" x14ac:dyDescent="0.15">
      <c r="A21" s="239"/>
      <c r="B21" s="16" t="s">
        <v>22</v>
      </c>
      <c r="C21" s="103"/>
      <c r="D21" s="167"/>
    </row>
    <row r="22" spans="1:4" ht="24" customHeight="1" x14ac:dyDescent="0.15">
      <c r="A22" s="239"/>
      <c r="B22" s="16" t="s">
        <v>23</v>
      </c>
      <c r="C22" s="103"/>
      <c r="D22" s="167"/>
    </row>
    <row r="23" spans="1:4" ht="24" customHeight="1" x14ac:dyDescent="0.15">
      <c r="A23" s="239"/>
      <c r="B23" s="16" t="s">
        <v>24</v>
      </c>
      <c r="C23" s="103"/>
      <c r="D23" s="167"/>
    </row>
    <row r="24" spans="1:4" ht="24" customHeight="1" x14ac:dyDescent="0.15">
      <c r="A24" s="239"/>
      <c r="B24" s="16" t="s">
        <v>25</v>
      </c>
      <c r="C24" s="155">
        <f>'別紙２（設備管理費、本社経費）'!B30</f>
        <v>0</v>
      </c>
      <c r="D24" s="17" t="s">
        <v>181</v>
      </c>
    </row>
    <row r="25" spans="1:4" ht="24" customHeight="1" x14ac:dyDescent="0.15">
      <c r="A25" s="239"/>
      <c r="B25" s="16" t="s">
        <v>26</v>
      </c>
      <c r="C25" s="103"/>
      <c r="D25" s="215"/>
    </row>
    <row r="26" spans="1:4" ht="24" customHeight="1" x14ac:dyDescent="0.15">
      <c r="A26" s="239"/>
      <c r="B26" s="19"/>
      <c r="C26" s="103"/>
      <c r="D26" s="216"/>
    </row>
    <row r="27" spans="1:4" ht="24" customHeight="1" x14ac:dyDescent="0.15">
      <c r="A27" s="239"/>
      <c r="B27" s="20"/>
      <c r="C27" s="103"/>
      <c r="D27" s="216"/>
    </row>
    <row r="28" spans="1:4" ht="24" customHeight="1" thickBot="1" x14ac:dyDescent="0.2">
      <c r="A28" s="239"/>
      <c r="B28" s="21"/>
      <c r="C28" s="151"/>
      <c r="D28" s="217"/>
    </row>
    <row r="29" spans="1:4" ht="24" customHeight="1" thickBot="1" x14ac:dyDescent="0.2">
      <c r="A29" s="240" t="s">
        <v>3</v>
      </c>
      <c r="B29" s="241"/>
      <c r="C29" s="156">
        <f>SUM(C17:C28)</f>
        <v>0</v>
      </c>
      <c r="D29" s="218"/>
    </row>
    <row r="30" spans="1:4" ht="24" customHeight="1" thickTop="1" thickBot="1" x14ac:dyDescent="0.2">
      <c r="A30" s="246" t="s">
        <v>4</v>
      </c>
      <c r="B30" s="247"/>
      <c r="C30" s="157">
        <f>C13-C29</f>
        <v>0</v>
      </c>
      <c r="D30" s="219"/>
    </row>
    <row r="31" spans="1:4" ht="19.5" customHeight="1" x14ac:dyDescent="0.15">
      <c r="A31" s="5" t="s">
        <v>5</v>
      </c>
    </row>
    <row r="32" spans="1:4" ht="16.5" customHeight="1" x14ac:dyDescent="0.15">
      <c r="A32" s="23" t="s">
        <v>28</v>
      </c>
      <c r="B32" s="23"/>
      <c r="C32" s="23"/>
      <c r="D32" s="23"/>
    </row>
    <row r="33" spans="1:4" ht="16.5" customHeight="1" x14ac:dyDescent="0.15">
      <c r="A33" s="23" t="s">
        <v>6</v>
      </c>
      <c r="B33" s="23"/>
      <c r="C33" s="23"/>
      <c r="D33" s="23"/>
    </row>
    <row r="34" spans="1:4" ht="16.5" customHeight="1" x14ac:dyDescent="0.15">
      <c r="A34" s="23" t="s">
        <v>35</v>
      </c>
      <c r="B34" s="23"/>
      <c r="C34" s="23"/>
      <c r="D34" s="23"/>
    </row>
    <row r="35" spans="1:4" ht="16.5" customHeight="1" x14ac:dyDescent="0.15">
      <c r="A35" s="23" t="s">
        <v>30</v>
      </c>
      <c r="B35" s="23"/>
      <c r="C35" s="23"/>
      <c r="D35" s="23"/>
    </row>
    <row r="36" spans="1:4" ht="16.5" customHeight="1" x14ac:dyDescent="0.15">
      <c r="A36" s="23" t="s">
        <v>51</v>
      </c>
      <c r="B36" s="23"/>
      <c r="C36" s="23"/>
      <c r="D36" s="23"/>
    </row>
    <row r="37" spans="1:4" ht="16.5" customHeight="1" x14ac:dyDescent="0.15">
      <c r="A37" s="23" t="s">
        <v>31</v>
      </c>
      <c r="B37" s="23"/>
      <c r="C37" s="23"/>
      <c r="D37" s="23"/>
    </row>
    <row r="38" spans="1:4" ht="38.450000000000003" customHeight="1" x14ac:dyDescent="0.15">
      <c r="A38" s="234" t="s">
        <v>137</v>
      </c>
      <c r="B38" s="234"/>
      <c r="C38" s="234"/>
      <c r="D38" s="234"/>
    </row>
    <row r="39" spans="1:4" ht="24.95" customHeight="1" x14ac:dyDescent="0.15"/>
    <row r="40" spans="1:4" ht="24.95" customHeight="1" x14ac:dyDescent="0.15"/>
  </sheetData>
  <sheetProtection algorithmName="SHA-512" hashValue="7iPLKe0BMI0hS5dzLUsb+byhwmvx58RlvrwPB4db9BBnEUWeEYdfqtYdUlegSyw99RBxkiopPyDnWEltKfjezw==" saltValue="J1ilm3IcPktJFoeIRiuIag==" spinCount="100000" sheet="1" objects="1" scenarios="1"/>
  <mergeCells count="12">
    <mergeCell ref="C3:D3"/>
    <mergeCell ref="A3:B3"/>
    <mergeCell ref="A30:B30"/>
    <mergeCell ref="A14:B14"/>
    <mergeCell ref="A17:A28"/>
    <mergeCell ref="A38:D38"/>
    <mergeCell ref="A13:B13"/>
    <mergeCell ref="A5:B5"/>
    <mergeCell ref="A6:A12"/>
    <mergeCell ref="A29:B29"/>
    <mergeCell ref="A16:B16"/>
    <mergeCell ref="A15:D15"/>
  </mergeCells>
  <phoneticPr fontId="1"/>
  <printOptions horizontalCentered="1"/>
  <pageMargins left="0.78740157480314965" right="0.78740157480314965" top="0.49212598425196852" bottom="0.19685039370078741"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sheetPr>
  <dimension ref="A1:V56"/>
  <sheetViews>
    <sheetView view="pageBreakPreview" zoomScale="85" zoomScaleNormal="85" zoomScaleSheetLayoutView="85" workbookViewId="0">
      <selection activeCell="U29" sqref="U29"/>
    </sheetView>
  </sheetViews>
  <sheetFormatPr defaultColWidth="9" defaultRowHeight="13.5" x14ac:dyDescent="0.15"/>
  <cols>
    <col min="1" max="1" width="16.25" style="5" customWidth="1"/>
    <col min="2" max="2" width="5" style="5" customWidth="1"/>
    <col min="3" max="4" width="2.5" style="5" customWidth="1"/>
    <col min="5" max="5" width="5.375" style="5" customWidth="1"/>
    <col min="6" max="7" width="7.75" style="5" customWidth="1"/>
    <col min="8" max="8" width="10.125" style="5" bestFit="1" customWidth="1"/>
    <col min="9" max="9" width="7.75" style="5" customWidth="1"/>
    <col min="10" max="10" width="10.5" style="5" customWidth="1"/>
    <col min="11" max="11" width="8.5" style="5" customWidth="1"/>
    <col min="12" max="13" width="4.25" style="5" customWidth="1"/>
    <col min="14" max="14" width="10.625" style="5" customWidth="1"/>
    <col min="15" max="15" width="4.75" style="5" bestFit="1" customWidth="1"/>
    <col min="16" max="16" width="6.5" style="5" bestFit="1" customWidth="1"/>
    <col min="17" max="17" width="8.75" style="5" customWidth="1"/>
    <col min="18" max="18" width="14.375" style="5" customWidth="1"/>
    <col min="19" max="19" width="6.625" style="5" customWidth="1"/>
    <col min="20" max="16384" width="9" style="5"/>
  </cols>
  <sheetData>
    <row r="1" spans="1:19" s="194" customFormat="1" ht="14.25" x14ac:dyDescent="0.15">
      <c r="A1" s="25" t="s">
        <v>27</v>
      </c>
      <c r="B1" s="25"/>
      <c r="C1" s="25"/>
      <c r="D1" s="275" t="str">
        <f>'１.指定事業収支予算書'!C1&amp;"　　〔人件費積算調書〕"</f>
        <v>指定事業収支予算書（令和７年度）　　〔人件費積算調書〕</v>
      </c>
      <c r="E1" s="275"/>
      <c r="F1" s="275"/>
      <c r="G1" s="275"/>
      <c r="H1" s="275"/>
      <c r="I1" s="275"/>
      <c r="J1" s="275"/>
      <c r="K1" s="275"/>
      <c r="L1" s="275"/>
      <c r="M1" s="275"/>
      <c r="N1" s="275"/>
      <c r="O1" s="275"/>
      <c r="P1" s="193"/>
      <c r="Q1" s="250" t="s">
        <v>182</v>
      </c>
      <c r="R1" s="250"/>
      <c r="S1" s="250"/>
    </row>
    <row r="2" spans="1:19" ht="5.25" customHeight="1" x14ac:dyDescent="0.15">
      <c r="A2" s="24"/>
      <c r="B2" s="25"/>
      <c r="C2" s="25"/>
      <c r="D2" s="27"/>
      <c r="E2" s="27"/>
      <c r="F2" s="27"/>
      <c r="G2" s="27"/>
      <c r="H2" s="27"/>
      <c r="I2" s="27"/>
      <c r="J2" s="27"/>
      <c r="K2" s="27"/>
      <c r="L2" s="27"/>
      <c r="M2" s="27"/>
      <c r="N2" s="27"/>
      <c r="O2" s="27"/>
      <c r="P2" s="26"/>
      <c r="Q2" s="28"/>
      <c r="R2" s="28"/>
      <c r="S2" s="26"/>
    </row>
    <row r="3" spans="1:19" ht="17.45" customHeight="1" thickBot="1" x14ac:dyDescent="0.2">
      <c r="A3" s="29" t="s">
        <v>29</v>
      </c>
      <c r="B3" s="276" t="str">
        <f>'１.指定事業収支予算書'!C3</f>
        <v>長野市</v>
      </c>
      <c r="C3" s="277"/>
      <c r="D3" s="277"/>
      <c r="E3" s="277"/>
      <c r="F3" s="277"/>
      <c r="G3" s="277"/>
      <c r="H3" s="277"/>
      <c r="I3" s="277"/>
      <c r="J3" s="277"/>
      <c r="K3" s="278"/>
      <c r="L3" s="30"/>
      <c r="M3" s="26"/>
      <c r="N3" s="26"/>
      <c r="O3" s="26"/>
      <c r="P3" s="26"/>
      <c r="Q3" s="132" t="s">
        <v>96</v>
      </c>
      <c r="R3" s="132" t="s">
        <v>40</v>
      </c>
      <c r="S3" s="26"/>
    </row>
    <row r="4" spans="1:19" ht="5.25" customHeight="1" thickTop="1" x14ac:dyDescent="0.15">
      <c r="A4" s="26"/>
      <c r="B4" s="26"/>
      <c r="C4" s="26"/>
      <c r="D4" s="26"/>
      <c r="E4" s="26"/>
      <c r="F4" s="26"/>
      <c r="G4" s="26"/>
      <c r="H4" s="26"/>
      <c r="I4" s="26"/>
      <c r="J4" s="26"/>
      <c r="K4" s="26"/>
      <c r="L4" s="26"/>
      <c r="M4" s="26"/>
      <c r="N4" s="26"/>
      <c r="O4" s="26"/>
      <c r="P4" s="31"/>
      <c r="Q4" s="255">
        <f>O16+O24+O32+H40</f>
        <v>0</v>
      </c>
      <c r="R4" s="257">
        <f>Q16+Q32+Q24+J40</f>
        <v>0</v>
      </c>
      <c r="S4" s="26"/>
    </row>
    <row r="5" spans="1:19" x14ac:dyDescent="0.15">
      <c r="A5" s="32"/>
      <c r="B5" s="33" t="s">
        <v>82</v>
      </c>
      <c r="C5" s="33"/>
      <c r="D5" s="26"/>
      <c r="E5" s="26"/>
      <c r="F5" s="26"/>
      <c r="G5" s="26"/>
      <c r="H5" s="26"/>
      <c r="I5" s="26"/>
      <c r="J5" s="26"/>
      <c r="K5" s="26"/>
      <c r="L5" s="26"/>
      <c r="M5" s="26"/>
      <c r="N5" s="26"/>
      <c r="O5" s="26"/>
      <c r="P5" s="26"/>
      <c r="Q5" s="256"/>
      <c r="R5" s="258"/>
      <c r="S5" s="26"/>
    </row>
    <row r="6" spans="1:19" ht="3.75" customHeight="1" x14ac:dyDescent="0.15">
      <c r="A6" s="26"/>
      <c r="B6" s="26"/>
      <c r="C6" s="26"/>
      <c r="D6" s="26"/>
      <c r="E6" s="26"/>
      <c r="F6" s="26"/>
      <c r="G6" s="26"/>
      <c r="H6" s="26"/>
      <c r="I6" s="26"/>
      <c r="J6" s="26"/>
      <c r="K6" s="26"/>
      <c r="L6" s="26"/>
      <c r="M6" s="26"/>
      <c r="N6" s="26"/>
      <c r="O6" s="26"/>
      <c r="P6" s="26"/>
      <c r="Q6" s="26"/>
      <c r="R6" s="26"/>
      <c r="S6" s="26"/>
    </row>
    <row r="7" spans="1:19" ht="14.25" thickBot="1" x14ac:dyDescent="0.2">
      <c r="A7" s="232" t="s">
        <v>199</v>
      </c>
      <c r="B7" s="34"/>
      <c r="C7" s="34"/>
      <c r="D7" s="34"/>
      <c r="E7" s="34"/>
      <c r="F7" s="26"/>
      <c r="G7" s="35"/>
      <c r="H7" s="35"/>
      <c r="I7" s="26"/>
      <c r="J7" s="26"/>
      <c r="K7" s="26"/>
      <c r="L7" s="26"/>
      <c r="M7" s="26"/>
      <c r="N7" s="26"/>
      <c r="O7" s="26"/>
      <c r="P7" s="26"/>
      <c r="Q7" s="36" t="s">
        <v>83</v>
      </c>
      <c r="R7" s="36"/>
      <c r="S7" s="26"/>
    </row>
    <row r="8" spans="1:19" ht="13.5" customHeight="1" x14ac:dyDescent="0.15">
      <c r="A8" s="297" t="s">
        <v>93</v>
      </c>
      <c r="B8" s="299" t="s">
        <v>72</v>
      </c>
      <c r="C8" s="291" t="s">
        <v>71</v>
      </c>
      <c r="D8" s="319"/>
      <c r="E8" s="299" t="s">
        <v>80</v>
      </c>
      <c r="F8" s="323" t="s">
        <v>85</v>
      </c>
      <c r="G8" s="291" t="s">
        <v>86</v>
      </c>
      <c r="H8" s="251" t="s">
        <v>138</v>
      </c>
      <c r="I8" s="295" t="s">
        <v>81</v>
      </c>
      <c r="J8" s="251" t="s">
        <v>139</v>
      </c>
      <c r="K8" s="305" t="s">
        <v>88</v>
      </c>
      <c r="L8" s="306"/>
      <c r="M8" s="307"/>
      <c r="N8" s="251" t="s">
        <v>140</v>
      </c>
      <c r="O8" s="305" t="s">
        <v>89</v>
      </c>
      <c r="P8" s="307"/>
      <c r="Q8" s="251" t="s">
        <v>180</v>
      </c>
      <c r="R8" s="259" t="s">
        <v>78</v>
      </c>
      <c r="S8" s="260"/>
    </row>
    <row r="9" spans="1:19" ht="14.25" thickBot="1" x14ac:dyDescent="0.2">
      <c r="A9" s="298"/>
      <c r="B9" s="300"/>
      <c r="C9" s="292"/>
      <c r="D9" s="320"/>
      <c r="E9" s="300"/>
      <c r="F9" s="324"/>
      <c r="G9" s="292"/>
      <c r="H9" s="252"/>
      <c r="I9" s="296"/>
      <c r="J9" s="252"/>
      <c r="K9" s="133" t="s">
        <v>95</v>
      </c>
      <c r="L9" s="267" t="s">
        <v>94</v>
      </c>
      <c r="M9" s="268"/>
      <c r="N9" s="252"/>
      <c r="O9" s="204" t="s">
        <v>90</v>
      </c>
      <c r="P9" s="205" t="s">
        <v>102</v>
      </c>
      <c r="Q9" s="252"/>
      <c r="R9" s="261"/>
      <c r="S9" s="262"/>
    </row>
    <row r="10" spans="1:19" ht="16.5" customHeight="1" thickTop="1" x14ac:dyDescent="0.15">
      <c r="A10" s="52"/>
      <c r="B10" s="53"/>
      <c r="C10" s="301"/>
      <c r="D10" s="302"/>
      <c r="E10" s="128">
        <v>12</v>
      </c>
      <c r="F10" s="168"/>
      <c r="G10" s="169"/>
      <c r="H10" s="129">
        <f t="shared" ref="H10:H15" si="0">IF(ISERROR(SUM(F10:G10)),0,(SUM(F10:G10)))</f>
        <v>0</v>
      </c>
      <c r="I10" s="54"/>
      <c r="J10" s="129">
        <f t="shared" ref="J10:J15" si="1">IF(ISERROR(H10*E10+I10),0,(SUM(H10*E10+I10)))</f>
        <v>0</v>
      </c>
      <c r="K10" s="55"/>
      <c r="L10" s="265"/>
      <c r="M10" s="266"/>
      <c r="N10" s="129">
        <f t="shared" ref="N10:N15" si="2">IF(ISERROR(SUM(J10:L10)),0,(SUM(J10:L10)))</f>
        <v>0</v>
      </c>
      <c r="O10" s="206"/>
      <c r="P10" s="207"/>
      <c r="Q10" s="129">
        <f t="shared" ref="Q10:Q15" si="3">ROUNDUP(IF(ISERROR(N10*O10*P10),0,N10*O10*P10),0)</f>
        <v>0</v>
      </c>
      <c r="R10" s="269"/>
      <c r="S10" s="270"/>
    </row>
    <row r="11" spans="1:19" ht="16.5" customHeight="1" x14ac:dyDescent="0.15">
      <c r="A11" s="37"/>
      <c r="B11" s="38"/>
      <c r="C11" s="287"/>
      <c r="D11" s="288"/>
      <c r="E11" s="39">
        <v>12</v>
      </c>
      <c r="F11" s="170"/>
      <c r="G11" s="171"/>
      <c r="H11" s="40">
        <f t="shared" si="0"/>
        <v>0</v>
      </c>
      <c r="I11" s="41"/>
      <c r="J11" s="40">
        <f t="shared" si="1"/>
        <v>0</v>
      </c>
      <c r="K11" s="42"/>
      <c r="L11" s="263"/>
      <c r="M11" s="264"/>
      <c r="N11" s="40">
        <f t="shared" si="2"/>
        <v>0</v>
      </c>
      <c r="O11" s="208"/>
      <c r="P11" s="209"/>
      <c r="Q11" s="40">
        <f t="shared" si="3"/>
        <v>0</v>
      </c>
      <c r="R11" s="279"/>
      <c r="S11" s="280"/>
    </row>
    <row r="12" spans="1:19" ht="16.5" customHeight="1" x14ac:dyDescent="0.15">
      <c r="A12" s="37"/>
      <c r="B12" s="38"/>
      <c r="C12" s="287"/>
      <c r="D12" s="288"/>
      <c r="E12" s="39">
        <v>12</v>
      </c>
      <c r="F12" s="170"/>
      <c r="G12" s="171"/>
      <c r="H12" s="40">
        <f t="shared" si="0"/>
        <v>0</v>
      </c>
      <c r="I12" s="41"/>
      <c r="J12" s="40">
        <f t="shared" si="1"/>
        <v>0</v>
      </c>
      <c r="K12" s="42"/>
      <c r="L12" s="263"/>
      <c r="M12" s="264"/>
      <c r="N12" s="40">
        <f t="shared" si="2"/>
        <v>0</v>
      </c>
      <c r="O12" s="208"/>
      <c r="P12" s="209"/>
      <c r="Q12" s="40">
        <f t="shared" si="3"/>
        <v>0</v>
      </c>
      <c r="R12" s="279"/>
      <c r="S12" s="280"/>
    </row>
    <row r="13" spans="1:19" ht="16.5" customHeight="1" x14ac:dyDescent="0.15">
      <c r="A13" s="37"/>
      <c r="B13" s="38"/>
      <c r="C13" s="287"/>
      <c r="D13" s="288"/>
      <c r="E13" s="39">
        <v>12</v>
      </c>
      <c r="F13" s="170"/>
      <c r="G13" s="171"/>
      <c r="H13" s="40">
        <f t="shared" si="0"/>
        <v>0</v>
      </c>
      <c r="I13" s="41"/>
      <c r="J13" s="40">
        <f t="shared" si="1"/>
        <v>0</v>
      </c>
      <c r="K13" s="42"/>
      <c r="L13" s="263"/>
      <c r="M13" s="264"/>
      <c r="N13" s="40">
        <f t="shared" si="2"/>
        <v>0</v>
      </c>
      <c r="O13" s="208"/>
      <c r="P13" s="209"/>
      <c r="Q13" s="40">
        <f t="shared" si="3"/>
        <v>0</v>
      </c>
      <c r="R13" s="279"/>
      <c r="S13" s="280"/>
    </row>
    <row r="14" spans="1:19" ht="16.5" customHeight="1" x14ac:dyDescent="0.15">
      <c r="A14" s="37"/>
      <c r="B14" s="38"/>
      <c r="C14" s="287"/>
      <c r="D14" s="288"/>
      <c r="E14" s="39">
        <v>12</v>
      </c>
      <c r="F14" s="170"/>
      <c r="G14" s="171"/>
      <c r="H14" s="40">
        <f t="shared" si="0"/>
        <v>0</v>
      </c>
      <c r="I14" s="41"/>
      <c r="J14" s="40">
        <f t="shared" si="1"/>
        <v>0</v>
      </c>
      <c r="K14" s="42"/>
      <c r="L14" s="263"/>
      <c r="M14" s="264"/>
      <c r="N14" s="40">
        <f t="shared" si="2"/>
        <v>0</v>
      </c>
      <c r="O14" s="208"/>
      <c r="P14" s="209"/>
      <c r="Q14" s="40">
        <f t="shared" si="3"/>
        <v>0</v>
      </c>
      <c r="R14" s="279"/>
      <c r="S14" s="280"/>
    </row>
    <row r="15" spans="1:19" ht="16.5" customHeight="1" thickBot="1" x14ac:dyDescent="0.2">
      <c r="A15" s="37"/>
      <c r="B15" s="38"/>
      <c r="C15" s="321"/>
      <c r="D15" s="322"/>
      <c r="E15" s="43">
        <v>12</v>
      </c>
      <c r="F15" s="172"/>
      <c r="G15" s="173"/>
      <c r="H15" s="44">
        <f t="shared" si="0"/>
        <v>0</v>
      </c>
      <c r="I15" s="45"/>
      <c r="J15" s="44">
        <f t="shared" si="1"/>
        <v>0</v>
      </c>
      <c r="K15" s="42"/>
      <c r="L15" s="253"/>
      <c r="M15" s="254"/>
      <c r="N15" s="44">
        <f t="shared" si="2"/>
        <v>0</v>
      </c>
      <c r="O15" s="210"/>
      <c r="P15" s="211"/>
      <c r="Q15" s="44">
        <f t="shared" si="3"/>
        <v>0</v>
      </c>
      <c r="R15" s="285"/>
      <c r="S15" s="286"/>
    </row>
    <row r="16" spans="1:19" ht="15" thickBot="1" x14ac:dyDescent="0.2">
      <c r="A16" s="46"/>
      <c r="B16" s="47"/>
      <c r="C16" s="47"/>
      <c r="D16" s="47"/>
      <c r="E16" s="48"/>
      <c r="F16" s="48"/>
      <c r="G16" s="48"/>
      <c r="H16" s="48"/>
      <c r="I16" s="47"/>
      <c r="J16" s="48"/>
      <c r="K16" s="49"/>
      <c r="L16" s="49"/>
      <c r="M16" s="289" t="s">
        <v>109</v>
      </c>
      <c r="N16" s="290"/>
      <c r="O16" s="281">
        <f>SUM(O10:O15)</f>
        <v>0</v>
      </c>
      <c r="P16" s="308"/>
      <c r="Q16" s="50">
        <f>SUM(Q10:Q15)</f>
        <v>0</v>
      </c>
      <c r="R16" s="51"/>
      <c r="S16" s="26"/>
    </row>
    <row r="17" spans="1:19" ht="14.25" thickBot="1" x14ac:dyDescent="0.2">
      <c r="A17" s="232" t="s">
        <v>187</v>
      </c>
      <c r="B17" s="34"/>
      <c r="C17" s="34"/>
      <c r="D17" s="34"/>
      <c r="E17" s="34"/>
      <c r="F17" s="26"/>
      <c r="G17" s="35"/>
      <c r="H17" s="35"/>
      <c r="I17" s="26"/>
      <c r="J17" s="26"/>
      <c r="K17" s="26"/>
      <c r="L17" s="26"/>
      <c r="M17" s="26"/>
      <c r="N17" s="26"/>
      <c r="O17" s="26"/>
      <c r="P17" s="26"/>
      <c r="Q17" s="36" t="s">
        <v>136</v>
      </c>
      <c r="R17" s="36"/>
      <c r="S17" s="26"/>
    </row>
    <row r="18" spans="1:19" ht="14.25" customHeight="1" thickTop="1" x14ac:dyDescent="0.15">
      <c r="A18" s="297" t="s">
        <v>93</v>
      </c>
      <c r="B18" s="299" t="s">
        <v>72</v>
      </c>
      <c r="C18" s="291" t="s">
        <v>71</v>
      </c>
      <c r="D18" s="319"/>
      <c r="E18" s="291" t="s">
        <v>80</v>
      </c>
      <c r="F18" s="293" t="s">
        <v>74</v>
      </c>
      <c r="G18" s="295" t="s">
        <v>87</v>
      </c>
      <c r="H18" s="251" t="s">
        <v>141</v>
      </c>
      <c r="I18" s="295" t="s">
        <v>81</v>
      </c>
      <c r="J18" s="251" t="s">
        <v>139</v>
      </c>
      <c r="K18" s="305" t="s">
        <v>88</v>
      </c>
      <c r="L18" s="306"/>
      <c r="M18" s="307"/>
      <c r="N18" s="251" t="s">
        <v>140</v>
      </c>
      <c r="O18" s="305" t="s">
        <v>89</v>
      </c>
      <c r="P18" s="307"/>
      <c r="Q18" s="251" t="s">
        <v>180</v>
      </c>
      <c r="R18" s="259" t="s">
        <v>78</v>
      </c>
      <c r="S18" s="260"/>
    </row>
    <row r="19" spans="1:19" ht="14.25" thickBot="1" x14ac:dyDescent="0.2">
      <c r="A19" s="298"/>
      <c r="B19" s="300"/>
      <c r="C19" s="292"/>
      <c r="D19" s="320"/>
      <c r="E19" s="292"/>
      <c r="F19" s="294"/>
      <c r="G19" s="296"/>
      <c r="H19" s="252"/>
      <c r="I19" s="296"/>
      <c r="J19" s="252"/>
      <c r="K19" s="133" t="s">
        <v>95</v>
      </c>
      <c r="L19" s="267" t="s">
        <v>94</v>
      </c>
      <c r="M19" s="268"/>
      <c r="N19" s="252"/>
      <c r="O19" s="204" t="s">
        <v>90</v>
      </c>
      <c r="P19" s="205" t="s">
        <v>102</v>
      </c>
      <c r="Q19" s="252"/>
      <c r="R19" s="261"/>
      <c r="S19" s="262"/>
    </row>
    <row r="20" spans="1:19" ht="15.75" customHeight="1" thickTop="1" x14ac:dyDescent="0.15">
      <c r="A20" s="52"/>
      <c r="B20" s="53"/>
      <c r="C20" s="301"/>
      <c r="D20" s="302"/>
      <c r="E20" s="160"/>
      <c r="F20" s="130"/>
      <c r="G20" s="174"/>
      <c r="H20" s="129">
        <f>IF(ISERROR((F20/1000*C20+G20)),0,(F20/1000*C20+G20))</f>
        <v>0</v>
      </c>
      <c r="I20" s="54"/>
      <c r="J20" s="129">
        <f>IF(ISERROR(H20*E20+I20),0,(SUM(H20*E20+I20)))</f>
        <v>0</v>
      </c>
      <c r="K20" s="55"/>
      <c r="L20" s="265"/>
      <c r="M20" s="266"/>
      <c r="N20" s="129">
        <f>IF(ISERROR(SUM(J20:L20)),0,(SUM(J20:L20)))</f>
        <v>0</v>
      </c>
      <c r="O20" s="206"/>
      <c r="P20" s="207"/>
      <c r="Q20" s="129">
        <f>ROUNDUP(IF(ISERROR(N20*O20*P20),0,N20*O20*P20),0)</f>
        <v>0</v>
      </c>
      <c r="R20" s="283"/>
      <c r="S20" s="284"/>
    </row>
    <row r="21" spans="1:19" ht="15.75" customHeight="1" x14ac:dyDescent="0.15">
      <c r="A21" s="52"/>
      <c r="B21" s="53"/>
      <c r="C21" s="287"/>
      <c r="D21" s="288"/>
      <c r="E21" s="160"/>
      <c r="F21" s="130"/>
      <c r="G21" s="174"/>
      <c r="H21" s="40">
        <f>IF(ISERROR((F21/1000*C21+G21)),0,(F21/1000*C21+G21))</f>
        <v>0</v>
      </c>
      <c r="I21" s="54"/>
      <c r="J21" s="40">
        <f t="shared" ref="J21:J23" si="4">IF(ISERROR(H21*E21+I21),0,(SUM(H21*E21+I21)))</f>
        <v>0</v>
      </c>
      <c r="K21" s="55"/>
      <c r="L21" s="263"/>
      <c r="M21" s="264"/>
      <c r="N21" s="40">
        <f>IF(ISERROR(SUM(J21:L21)),0,(SUM(J21:L21)))</f>
        <v>0</v>
      </c>
      <c r="O21" s="206"/>
      <c r="P21" s="207"/>
      <c r="Q21" s="40">
        <f>ROUNDUP(IF(ISERROR(N21*O21*P21),0,N21*O21*P21),0)</f>
        <v>0</v>
      </c>
      <c r="R21" s="273"/>
      <c r="S21" s="274"/>
    </row>
    <row r="22" spans="1:19" ht="15.75" customHeight="1" x14ac:dyDescent="0.15">
      <c r="A22" s="52"/>
      <c r="B22" s="38"/>
      <c r="C22" s="287"/>
      <c r="D22" s="288"/>
      <c r="E22" s="159"/>
      <c r="F22" s="66"/>
      <c r="G22" s="175"/>
      <c r="H22" s="40">
        <f>IF(ISERROR((F22/1000*C22+G22)),0,(F22/1000*C22+G22))</f>
        <v>0</v>
      </c>
      <c r="I22" s="41"/>
      <c r="J22" s="40">
        <f t="shared" si="4"/>
        <v>0</v>
      </c>
      <c r="K22" s="42"/>
      <c r="L22" s="263"/>
      <c r="M22" s="264"/>
      <c r="N22" s="40">
        <f>IF(ISERROR(SUM(J22:L22)),0,(SUM(J22:L22)))</f>
        <v>0</v>
      </c>
      <c r="O22" s="208"/>
      <c r="P22" s="209"/>
      <c r="Q22" s="40">
        <f>ROUNDUP(IF(ISERROR(N22*O22*P22),0,N22*O22*P22),0)</f>
        <v>0</v>
      </c>
      <c r="R22" s="273"/>
      <c r="S22" s="274"/>
    </row>
    <row r="23" spans="1:19" ht="15.75" customHeight="1" thickBot="1" x14ac:dyDescent="0.2">
      <c r="A23" s="56"/>
      <c r="B23" s="57"/>
      <c r="C23" s="321"/>
      <c r="D23" s="322"/>
      <c r="E23" s="158"/>
      <c r="F23" s="68"/>
      <c r="G23" s="58"/>
      <c r="H23" s="44">
        <f>IF(ISERROR((F23/1000*C23+G23)),0,(F23/1000*C23+G23))</f>
        <v>0</v>
      </c>
      <c r="I23" s="45"/>
      <c r="J23" s="44">
        <f t="shared" si="4"/>
        <v>0</v>
      </c>
      <c r="K23" s="59"/>
      <c r="L23" s="253"/>
      <c r="M23" s="254"/>
      <c r="N23" s="44">
        <f>IF(ISERROR(SUM(J23:L23)),0,(SUM(J23:L23)))</f>
        <v>0</v>
      </c>
      <c r="O23" s="210"/>
      <c r="P23" s="211"/>
      <c r="Q23" s="44">
        <f>ROUNDUP(IF(ISERROR(N23*O23*P23),0,N23*O23*P23),0)</f>
        <v>0</v>
      </c>
      <c r="R23" s="271"/>
      <c r="S23" s="272"/>
    </row>
    <row r="24" spans="1:19" ht="15.75" thickTop="1" thickBot="1" x14ac:dyDescent="0.2">
      <c r="A24" s="60"/>
      <c r="B24" s="60"/>
      <c r="C24" s="60"/>
      <c r="D24" s="60"/>
      <c r="E24" s="60"/>
      <c r="F24" s="60"/>
      <c r="G24" s="60"/>
      <c r="H24" s="60"/>
      <c r="I24" s="60"/>
      <c r="J24" s="60"/>
      <c r="K24" s="61"/>
      <c r="L24" s="61"/>
      <c r="M24" s="62"/>
      <c r="N24" s="63" t="s">
        <v>108</v>
      </c>
      <c r="O24" s="281">
        <f>SUM(O20:O23)</f>
        <v>0</v>
      </c>
      <c r="P24" s="282"/>
      <c r="Q24" s="64">
        <f>SUM(Q20:Q23)</f>
        <v>0</v>
      </c>
      <c r="R24" s="65"/>
      <c r="S24" s="26"/>
    </row>
    <row r="25" spans="1:19" ht="14.25" thickBot="1" x14ac:dyDescent="0.2">
      <c r="A25" s="232" t="s">
        <v>200</v>
      </c>
      <c r="B25" s="34"/>
      <c r="C25" s="34"/>
      <c r="D25" s="34"/>
      <c r="E25" s="34"/>
      <c r="F25" s="26"/>
      <c r="G25" s="35"/>
      <c r="H25" s="35"/>
      <c r="I25" s="26"/>
      <c r="J25" s="26"/>
      <c r="K25" s="26"/>
      <c r="L25" s="26"/>
      <c r="M25" s="26"/>
      <c r="N25" s="26"/>
      <c r="O25" s="26"/>
      <c r="P25" s="26"/>
      <c r="Q25" s="36" t="s">
        <v>136</v>
      </c>
      <c r="R25" s="36"/>
      <c r="S25" s="26"/>
    </row>
    <row r="26" spans="1:19" ht="14.25" customHeight="1" thickTop="1" x14ac:dyDescent="0.15">
      <c r="A26" s="297" t="s">
        <v>93</v>
      </c>
      <c r="B26" s="299" t="s">
        <v>72</v>
      </c>
      <c r="C26" s="291" t="s">
        <v>71</v>
      </c>
      <c r="D26" s="319"/>
      <c r="E26" s="291" t="s">
        <v>80</v>
      </c>
      <c r="F26" s="293" t="s">
        <v>73</v>
      </c>
      <c r="G26" s="291" t="s">
        <v>87</v>
      </c>
      <c r="H26" s="251" t="s">
        <v>142</v>
      </c>
      <c r="I26" s="295" t="s">
        <v>81</v>
      </c>
      <c r="J26" s="251" t="s">
        <v>139</v>
      </c>
      <c r="K26" s="305" t="s">
        <v>88</v>
      </c>
      <c r="L26" s="306"/>
      <c r="M26" s="307"/>
      <c r="N26" s="251" t="s">
        <v>140</v>
      </c>
      <c r="O26" s="305" t="s">
        <v>89</v>
      </c>
      <c r="P26" s="307"/>
      <c r="Q26" s="251" t="s">
        <v>180</v>
      </c>
      <c r="R26" s="259" t="s">
        <v>78</v>
      </c>
      <c r="S26" s="260"/>
    </row>
    <row r="27" spans="1:19" ht="14.25" thickBot="1" x14ac:dyDescent="0.2">
      <c r="A27" s="298"/>
      <c r="B27" s="300"/>
      <c r="C27" s="292"/>
      <c r="D27" s="320"/>
      <c r="E27" s="292"/>
      <c r="F27" s="294"/>
      <c r="G27" s="292"/>
      <c r="H27" s="252"/>
      <c r="I27" s="296"/>
      <c r="J27" s="252"/>
      <c r="K27" s="133" t="s">
        <v>95</v>
      </c>
      <c r="L27" s="267" t="s">
        <v>94</v>
      </c>
      <c r="M27" s="268"/>
      <c r="N27" s="252"/>
      <c r="O27" s="204" t="s">
        <v>90</v>
      </c>
      <c r="P27" s="205" t="s">
        <v>102</v>
      </c>
      <c r="Q27" s="252"/>
      <c r="R27" s="261"/>
      <c r="S27" s="262"/>
    </row>
    <row r="28" spans="1:19" ht="16.5" customHeight="1" thickTop="1" x14ac:dyDescent="0.15">
      <c r="A28" s="52"/>
      <c r="B28" s="53"/>
      <c r="C28" s="301"/>
      <c r="D28" s="302"/>
      <c r="E28" s="160"/>
      <c r="F28" s="130"/>
      <c r="G28" s="176"/>
      <c r="H28" s="129">
        <f>IF(ISERROR((F28/1000*B28*C28*E28+G28)),0,(F28/1000*B28*C28+G28))</f>
        <v>0</v>
      </c>
      <c r="I28" s="54"/>
      <c r="J28" s="129">
        <f>IF(ISERROR(H28*12+I28),0,(SUM(H28*E28+I28)))</f>
        <v>0</v>
      </c>
      <c r="K28" s="55"/>
      <c r="L28" s="265"/>
      <c r="M28" s="266"/>
      <c r="N28" s="129">
        <f>IF(ISERROR(SUM(J28:L28)),0,(SUM(J28:L28)))</f>
        <v>0</v>
      </c>
      <c r="O28" s="206"/>
      <c r="P28" s="207"/>
      <c r="Q28" s="129">
        <f>ROUNDUP(IF(ISERROR(N28*O28*P28),0,N28*O28*P28),0)</f>
        <v>0</v>
      </c>
      <c r="R28" s="283"/>
      <c r="S28" s="284"/>
    </row>
    <row r="29" spans="1:19" ht="16.5" customHeight="1" x14ac:dyDescent="0.15">
      <c r="A29" s="37"/>
      <c r="B29" s="38"/>
      <c r="C29" s="287"/>
      <c r="D29" s="288"/>
      <c r="E29" s="159"/>
      <c r="F29" s="66"/>
      <c r="G29" s="177"/>
      <c r="H29" s="40">
        <f>IF(ISERROR((F29/1000*B29*C29*E29+G29)),0,(F29/1000*B29*C29+G29))</f>
        <v>0</v>
      </c>
      <c r="I29" s="41"/>
      <c r="J29" s="40">
        <f>IF(ISERROR(H29*12+I29),0,(SUM(H29*E29+I29)))</f>
        <v>0</v>
      </c>
      <c r="K29" s="42"/>
      <c r="L29" s="263"/>
      <c r="M29" s="264"/>
      <c r="N29" s="40">
        <f>IF(ISERROR(SUM(J29:L29)),0,(SUM(J29:L29)))</f>
        <v>0</v>
      </c>
      <c r="O29" s="208"/>
      <c r="P29" s="209"/>
      <c r="Q29" s="40">
        <f>ROUNDUP(IF(ISERROR(N29*O29*P29),0,N29*O29*P29),0)</f>
        <v>0</v>
      </c>
      <c r="R29" s="273"/>
      <c r="S29" s="274"/>
    </row>
    <row r="30" spans="1:19" ht="16.5" customHeight="1" x14ac:dyDescent="0.15">
      <c r="A30" s="37"/>
      <c r="B30" s="38"/>
      <c r="C30" s="287"/>
      <c r="D30" s="288"/>
      <c r="E30" s="159"/>
      <c r="F30" s="67"/>
      <c r="G30" s="178"/>
      <c r="H30" s="40">
        <f>IF(ISERROR((F30/1000*B30*C30*E30+G30)),0,(F30/1000*B30*C30+G30))</f>
        <v>0</v>
      </c>
      <c r="I30" s="41"/>
      <c r="J30" s="40">
        <f>IF(ISERROR(H30*12+I30),0,(SUM(H30*E30+I30)))</f>
        <v>0</v>
      </c>
      <c r="K30" s="42"/>
      <c r="L30" s="263"/>
      <c r="M30" s="264"/>
      <c r="N30" s="40">
        <f>IF(ISERROR(SUM(J30:L30)),0,(SUM(J30:L30)))</f>
        <v>0</v>
      </c>
      <c r="O30" s="208"/>
      <c r="P30" s="209"/>
      <c r="Q30" s="40">
        <f>ROUNDUP(IF(ISERROR(N30*O30*P30),0,N30*O30*P30),0)</f>
        <v>0</v>
      </c>
      <c r="R30" s="273"/>
      <c r="S30" s="274"/>
    </row>
    <row r="31" spans="1:19" ht="16.5" customHeight="1" thickBot="1" x14ac:dyDescent="0.2">
      <c r="A31" s="37"/>
      <c r="B31" s="38"/>
      <c r="C31" s="321"/>
      <c r="D31" s="322"/>
      <c r="E31" s="158"/>
      <c r="F31" s="68"/>
      <c r="G31" s="179"/>
      <c r="H31" s="44">
        <f>IF(ISERROR((F31/1000*B31*C31*E31+G31)),0,(F31/1000*B31*C31+G31))</f>
        <v>0</v>
      </c>
      <c r="I31" s="45"/>
      <c r="J31" s="44">
        <f>IF(ISERROR(H31*12+I31),0,(SUM(H31*E31+I31)))</f>
        <v>0</v>
      </c>
      <c r="K31" s="59"/>
      <c r="L31" s="253"/>
      <c r="M31" s="254"/>
      <c r="N31" s="44">
        <f>IF(ISERROR(SUM(J31:L31)),0,(SUM(J31:L31)))</f>
        <v>0</v>
      </c>
      <c r="O31" s="210"/>
      <c r="P31" s="211"/>
      <c r="Q31" s="44">
        <f>ROUNDUP(IF(ISERROR(N31*O31*P31),0,N31*O31*P31),0)</f>
        <v>0</v>
      </c>
      <c r="R31" s="271"/>
      <c r="S31" s="272"/>
    </row>
    <row r="32" spans="1:19" s="22" customFormat="1" thickTop="1" thickBot="1" x14ac:dyDescent="0.2">
      <c r="A32" s="69"/>
      <c r="B32" s="69"/>
      <c r="C32" s="69"/>
      <c r="D32" s="69"/>
      <c r="E32" s="70"/>
      <c r="F32" s="70"/>
      <c r="G32" s="69"/>
      <c r="H32" s="70"/>
      <c r="I32" s="69"/>
      <c r="J32" s="70"/>
      <c r="K32" s="71"/>
      <c r="L32" s="72"/>
      <c r="M32" s="73"/>
      <c r="N32" s="63" t="s">
        <v>107</v>
      </c>
      <c r="O32" s="281">
        <f>SUM(O28:O31)</f>
        <v>0</v>
      </c>
      <c r="P32" s="282"/>
      <c r="Q32" s="74">
        <f>ROUNDUP(SUM(Q28:Q31),0)</f>
        <v>0</v>
      </c>
      <c r="R32" s="75"/>
      <c r="S32" s="76"/>
    </row>
    <row r="33" spans="1:22" s="22" customFormat="1" ht="3.75" customHeight="1" x14ac:dyDescent="0.15">
      <c r="A33" s="76"/>
      <c r="B33" s="76"/>
      <c r="C33" s="76"/>
      <c r="D33" s="76"/>
      <c r="E33" s="76"/>
      <c r="F33" s="76"/>
      <c r="G33" s="76"/>
      <c r="H33" s="76"/>
      <c r="I33" s="76"/>
      <c r="J33" s="76"/>
      <c r="K33" s="76"/>
      <c r="L33" s="76"/>
      <c r="M33" s="76"/>
      <c r="N33" s="76"/>
      <c r="O33" s="76"/>
      <c r="P33" s="76"/>
      <c r="Q33" s="76"/>
      <c r="R33" s="76"/>
      <c r="S33" s="76"/>
    </row>
    <row r="34" spans="1:22" s="80" customFormat="1" ht="12.75" thickBot="1" x14ac:dyDescent="0.2">
      <c r="A34" s="77" t="s">
        <v>178</v>
      </c>
      <c r="B34" s="76"/>
      <c r="C34" s="76"/>
      <c r="D34" s="76"/>
      <c r="E34" s="76"/>
      <c r="F34" s="76"/>
      <c r="G34" s="76"/>
      <c r="H34" s="76"/>
      <c r="I34" s="76"/>
      <c r="J34" s="78" t="s">
        <v>135</v>
      </c>
      <c r="K34" s="76"/>
      <c r="L34" s="36"/>
      <c r="M34" s="76"/>
      <c r="N34" s="225"/>
      <c r="O34" s="226"/>
      <c r="P34" s="226"/>
      <c r="Q34" s="226"/>
      <c r="R34" s="226"/>
      <c r="S34" s="79"/>
      <c r="T34" s="330"/>
      <c r="U34" s="330"/>
      <c r="V34" s="330"/>
    </row>
    <row r="35" spans="1:22" s="80" customFormat="1" ht="12" customHeight="1" x14ac:dyDescent="0.15">
      <c r="A35" s="309" t="s">
        <v>93</v>
      </c>
      <c r="B35" s="291" t="s">
        <v>99</v>
      </c>
      <c r="C35" s="317"/>
      <c r="D35" s="333" t="s">
        <v>100</v>
      </c>
      <c r="E35" s="319"/>
      <c r="F35" s="351" t="s">
        <v>179</v>
      </c>
      <c r="G35" s="347" t="s">
        <v>177</v>
      </c>
      <c r="H35" s="349" t="s">
        <v>183</v>
      </c>
      <c r="I35" s="350"/>
      <c r="J35" s="345" t="s">
        <v>184</v>
      </c>
      <c r="K35" s="341" t="s">
        <v>132</v>
      </c>
      <c r="L35" s="342"/>
      <c r="M35" s="79"/>
      <c r="N35" s="227"/>
      <c r="O35" s="227"/>
      <c r="P35" s="227"/>
      <c r="Q35" s="227"/>
      <c r="R35" s="228"/>
      <c r="S35" s="79"/>
    </row>
    <row r="36" spans="1:22" s="80" customFormat="1" ht="14.45" customHeight="1" thickBot="1" x14ac:dyDescent="0.2">
      <c r="A36" s="310"/>
      <c r="B36" s="292"/>
      <c r="C36" s="318"/>
      <c r="D36" s="334"/>
      <c r="E36" s="320"/>
      <c r="F36" s="352"/>
      <c r="G36" s="348"/>
      <c r="H36" s="134" t="s">
        <v>90</v>
      </c>
      <c r="I36" s="135" t="s">
        <v>102</v>
      </c>
      <c r="J36" s="346"/>
      <c r="K36" s="343"/>
      <c r="L36" s="344"/>
      <c r="M36" s="79"/>
      <c r="N36" s="229"/>
      <c r="O36" s="229"/>
      <c r="P36" s="230"/>
      <c r="Q36" s="230"/>
      <c r="R36" s="231"/>
      <c r="S36" s="79"/>
    </row>
    <row r="37" spans="1:22" s="80" customFormat="1" ht="16.5" customHeight="1" thickTop="1" x14ac:dyDescent="0.15">
      <c r="A37" s="212"/>
      <c r="B37" s="315"/>
      <c r="C37" s="316"/>
      <c r="D37" s="331"/>
      <c r="E37" s="332"/>
      <c r="F37" s="138"/>
      <c r="G37" s="129">
        <f>B37*D37+F37</f>
        <v>0</v>
      </c>
      <c r="H37" s="161"/>
      <c r="I37" s="162"/>
      <c r="J37" s="131">
        <f>ROUNDUP(IF(ISERROR(G37*H37*I37),0,G37*H37*I37),0)</f>
        <v>0</v>
      </c>
      <c r="K37" s="339"/>
      <c r="L37" s="340"/>
      <c r="M37" s="79"/>
      <c r="N37" s="229"/>
      <c r="O37" s="229"/>
      <c r="P37" s="230"/>
      <c r="Q37" s="230"/>
      <c r="R37" s="231"/>
      <c r="S37" s="79"/>
    </row>
    <row r="38" spans="1:22" s="80" customFormat="1" ht="16.5" customHeight="1" x14ac:dyDescent="0.15">
      <c r="A38" s="213"/>
      <c r="B38" s="313"/>
      <c r="C38" s="314"/>
      <c r="D38" s="353"/>
      <c r="E38" s="354"/>
      <c r="F38" s="136"/>
      <c r="G38" s="40">
        <f>B38*D38+F38</f>
        <v>0</v>
      </c>
      <c r="H38" s="163"/>
      <c r="I38" s="164"/>
      <c r="J38" s="81">
        <f>ROUNDUP(IF(ISERROR(G38*H38*I38),0,G38*H38*I38),0)</f>
        <v>0</v>
      </c>
      <c r="K38" s="337"/>
      <c r="L38" s="338"/>
      <c r="M38" s="79"/>
      <c r="N38" s="229"/>
      <c r="O38" s="229"/>
      <c r="P38" s="229"/>
      <c r="Q38" s="229"/>
      <c r="R38" s="231"/>
      <c r="S38" s="79"/>
    </row>
    <row r="39" spans="1:22" s="80" customFormat="1" ht="16.5" customHeight="1" thickBot="1" x14ac:dyDescent="0.2">
      <c r="A39" s="214"/>
      <c r="B39" s="311"/>
      <c r="C39" s="312"/>
      <c r="D39" s="355"/>
      <c r="E39" s="356"/>
      <c r="F39" s="137"/>
      <c r="G39" s="44">
        <f t="shared" ref="G39" si="5">B39*E39+F39</f>
        <v>0</v>
      </c>
      <c r="H39" s="165"/>
      <c r="I39" s="166"/>
      <c r="J39" s="82">
        <f>ROUNDUP(IF(ISERROR(G39*H39*I39),0,G39*H39*I39),)</f>
        <v>0</v>
      </c>
      <c r="K39" s="335"/>
      <c r="L39" s="336"/>
      <c r="M39" s="79"/>
      <c r="N39" s="229"/>
      <c r="O39" s="229"/>
      <c r="P39" s="230"/>
      <c r="Q39" s="230"/>
      <c r="R39" s="231"/>
      <c r="S39" s="79"/>
    </row>
    <row r="40" spans="1:22" s="80" customFormat="1" ht="12.75" thickBot="1" x14ac:dyDescent="0.2">
      <c r="A40" s="79"/>
      <c r="B40" s="79"/>
      <c r="C40" s="79"/>
      <c r="D40" s="79"/>
      <c r="E40" s="79"/>
      <c r="F40" s="83"/>
      <c r="G40" s="84" t="s">
        <v>106</v>
      </c>
      <c r="H40" s="303">
        <f>SUM(H37:H39)</f>
        <v>0</v>
      </c>
      <c r="I40" s="304"/>
      <c r="J40" s="85">
        <f>ROUNDUP(SUM(J37:J39),0)</f>
        <v>0</v>
      </c>
      <c r="K40" s="79"/>
      <c r="L40" s="79"/>
      <c r="M40" s="79"/>
      <c r="N40" s="86"/>
      <c r="O40" s="86"/>
      <c r="P40" s="86"/>
      <c r="Q40" s="86"/>
      <c r="R40" s="87"/>
      <c r="S40" s="79"/>
    </row>
    <row r="41" spans="1:22" s="88" customFormat="1" ht="16.5" customHeight="1" x14ac:dyDescent="0.15">
      <c r="G41" s="89"/>
      <c r="H41" s="90"/>
      <c r="I41" s="90"/>
      <c r="J41" s="91"/>
      <c r="N41" s="92"/>
      <c r="O41" s="92"/>
      <c r="P41" s="92"/>
      <c r="Q41" s="92"/>
      <c r="R41" s="93"/>
    </row>
    <row r="42" spans="1:22" s="94" customFormat="1" ht="14.25" customHeight="1" x14ac:dyDescent="0.15">
      <c r="A42" s="327" t="s">
        <v>110</v>
      </c>
      <c r="B42" s="327"/>
      <c r="C42" s="327"/>
      <c r="D42" s="327"/>
      <c r="E42" s="327"/>
      <c r="F42" s="327"/>
      <c r="G42" s="180"/>
      <c r="H42" s="180"/>
      <c r="I42" s="180"/>
      <c r="J42" s="180"/>
      <c r="K42" s="180"/>
      <c r="L42" s="180"/>
      <c r="M42" s="180"/>
      <c r="N42" s="180"/>
      <c r="O42" s="180"/>
      <c r="P42" s="180"/>
      <c r="Q42" s="180"/>
      <c r="R42" s="180"/>
    </row>
    <row r="43" spans="1:22" s="94" customFormat="1" ht="24.75" customHeight="1" thickBot="1" x14ac:dyDescent="0.2">
      <c r="A43" s="329" t="s">
        <v>117</v>
      </c>
      <c r="B43" s="329"/>
      <c r="C43" s="329" t="s">
        <v>116</v>
      </c>
      <c r="D43" s="329"/>
      <c r="E43" s="329"/>
      <c r="F43" s="329"/>
      <c r="G43" s="329"/>
      <c r="H43" s="329"/>
      <c r="I43" s="329"/>
      <c r="J43" s="329"/>
      <c r="K43" s="329"/>
      <c r="L43" s="329"/>
      <c r="M43" s="329"/>
      <c r="N43" s="329"/>
      <c r="O43" s="329"/>
      <c r="P43" s="329"/>
      <c r="Q43" s="329"/>
      <c r="R43" s="329"/>
    </row>
    <row r="44" spans="1:22" s="94" customFormat="1" ht="30" customHeight="1" thickTop="1" x14ac:dyDescent="0.15">
      <c r="A44" s="328" t="s">
        <v>124</v>
      </c>
      <c r="B44" s="328"/>
      <c r="C44" s="328" t="s">
        <v>112</v>
      </c>
      <c r="D44" s="328"/>
      <c r="E44" s="328"/>
      <c r="F44" s="328"/>
      <c r="G44" s="328"/>
      <c r="H44" s="328"/>
      <c r="I44" s="328"/>
      <c r="J44" s="328"/>
      <c r="K44" s="328"/>
      <c r="L44" s="328"/>
      <c r="M44" s="328"/>
      <c r="N44" s="328"/>
      <c r="O44" s="328"/>
      <c r="P44" s="328"/>
      <c r="Q44" s="328"/>
      <c r="R44" s="328"/>
      <c r="U44" s="95"/>
    </row>
    <row r="45" spans="1:22" s="22" customFormat="1" ht="30" customHeight="1" x14ac:dyDescent="0.15">
      <c r="A45" s="326" t="s">
        <v>125</v>
      </c>
      <c r="B45" s="326"/>
      <c r="C45" s="326" t="s">
        <v>97</v>
      </c>
      <c r="D45" s="326"/>
      <c r="E45" s="326"/>
      <c r="F45" s="326"/>
      <c r="G45" s="326"/>
      <c r="H45" s="326"/>
      <c r="I45" s="326"/>
      <c r="J45" s="326"/>
      <c r="K45" s="326"/>
      <c r="L45" s="326"/>
      <c r="M45" s="326"/>
      <c r="N45" s="326"/>
      <c r="O45" s="326"/>
      <c r="P45" s="326"/>
      <c r="Q45" s="326"/>
      <c r="R45" s="326"/>
    </row>
    <row r="46" spans="1:22" s="22" customFormat="1" ht="30" customHeight="1" x14ac:dyDescent="0.15">
      <c r="A46" s="326" t="s">
        <v>126</v>
      </c>
      <c r="B46" s="326"/>
      <c r="C46" s="326" t="s">
        <v>113</v>
      </c>
      <c r="D46" s="326"/>
      <c r="E46" s="326"/>
      <c r="F46" s="326"/>
      <c r="G46" s="326"/>
      <c r="H46" s="326"/>
      <c r="I46" s="326"/>
      <c r="J46" s="326"/>
      <c r="K46" s="326"/>
      <c r="L46" s="326"/>
      <c r="M46" s="326"/>
      <c r="N46" s="326"/>
      <c r="O46" s="326"/>
      <c r="P46" s="326"/>
      <c r="Q46" s="326"/>
      <c r="R46" s="326"/>
    </row>
    <row r="47" spans="1:22" s="22" customFormat="1" ht="30" customHeight="1" x14ac:dyDescent="0.15">
      <c r="A47" s="326" t="s">
        <v>127</v>
      </c>
      <c r="B47" s="326"/>
      <c r="C47" s="326" t="s">
        <v>114</v>
      </c>
      <c r="D47" s="326"/>
      <c r="E47" s="326"/>
      <c r="F47" s="326"/>
      <c r="G47" s="326"/>
      <c r="H47" s="326"/>
      <c r="I47" s="326"/>
      <c r="J47" s="326"/>
      <c r="K47" s="326"/>
      <c r="L47" s="326"/>
      <c r="M47" s="326"/>
      <c r="N47" s="326"/>
      <c r="O47" s="326"/>
      <c r="P47" s="326"/>
      <c r="Q47" s="326"/>
      <c r="R47" s="326"/>
    </row>
    <row r="48" spans="1:22" s="22" customFormat="1" ht="30" customHeight="1" x14ac:dyDescent="0.15">
      <c r="A48" s="326" t="s">
        <v>128</v>
      </c>
      <c r="B48" s="326"/>
      <c r="C48" s="326" t="s">
        <v>98</v>
      </c>
      <c r="D48" s="326"/>
      <c r="E48" s="326"/>
      <c r="F48" s="326"/>
      <c r="G48" s="326"/>
      <c r="H48" s="326"/>
      <c r="I48" s="326"/>
      <c r="J48" s="326"/>
      <c r="K48" s="326"/>
      <c r="L48" s="326"/>
      <c r="M48" s="326"/>
      <c r="N48" s="326"/>
      <c r="O48" s="326"/>
      <c r="P48" s="326"/>
      <c r="Q48" s="326"/>
      <c r="R48" s="326"/>
    </row>
    <row r="49" spans="1:18" s="22" customFormat="1" ht="30" customHeight="1" x14ac:dyDescent="0.15">
      <c r="A49" s="325" t="s">
        <v>147</v>
      </c>
      <c r="B49" s="325"/>
      <c r="C49" s="326" t="s">
        <v>115</v>
      </c>
      <c r="D49" s="326"/>
      <c r="E49" s="326"/>
      <c r="F49" s="326"/>
      <c r="G49" s="326"/>
      <c r="H49" s="326"/>
      <c r="I49" s="326"/>
      <c r="J49" s="326"/>
      <c r="K49" s="326"/>
      <c r="L49" s="326"/>
      <c r="M49" s="326"/>
      <c r="N49" s="326"/>
      <c r="O49" s="326"/>
      <c r="P49" s="326"/>
      <c r="Q49" s="326"/>
      <c r="R49" s="326"/>
    </row>
    <row r="50" spans="1:18" s="22" customFormat="1" ht="16.5" customHeight="1" x14ac:dyDescent="0.15">
      <c r="A50" s="326" t="s">
        <v>129</v>
      </c>
      <c r="B50" s="326"/>
      <c r="C50" s="357" t="s">
        <v>103</v>
      </c>
      <c r="D50" s="357"/>
      <c r="E50" s="357"/>
      <c r="F50" s="357"/>
      <c r="G50" s="357"/>
      <c r="H50" s="357"/>
      <c r="I50" s="357"/>
      <c r="J50" s="357"/>
      <c r="K50" s="357"/>
      <c r="L50" s="357"/>
      <c r="M50" s="357"/>
      <c r="N50" s="357"/>
      <c r="O50" s="357"/>
      <c r="P50" s="357"/>
      <c r="Q50" s="357"/>
      <c r="R50" s="357"/>
    </row>
    <row r="51" spans="1:18" s="22" customFormat="1" ht="16.5" customHeight="1" x14ac:dyDescent="0.15">
      <c r="A51" s="326"/>
      <c r="B51" s="326"/>
      <c r="C51" s="358" t="s">
        <v>104</v>
      </c>
      <c r="D51" s="358"/>
      <c r="E51" s="358"/>
      <c r="F51" s="358"/>
      <c r="G51" s="358"/>
      <c r="H51" s="358"/>
      <c r="I51" s="358"/>
      <c r="J51" s="358"/>
      <c r="K51" s="358"/>
      <c r="L51" s="358"/>
      <c r="M51" s="358"/>
      <c r="N51" s="358"/>
      <c r="O51" s="358"/>
      <c r="P51" s="358"/>
      <c r="Q51" s="358"/>
      <c r="R51" s="358"/>
    </row>
    <row r="52" spans="1:18" s="22" customFormat="1" ht="16.5" customHeight="1" x14ac:dyDescent="0.15">
      <c r="A52" s="326"/>
      <c r="B52" s="326"/>
      <c r="C52" s="328" t="s">
        <v>105</v>
      </c>
      <c r="D52" s="328"/>
      <c r="E52" s="328"/>
      <c r="F52" s="328"/>
      <c r="G52" s="328"/>
      <c r="H52" s="328"/>
      <c r="I52" s="328"/>
      <c r="J52" s="328"/>
      <c r="K52" s="328"/>
      <c r="L52" s="328"/>
      <c r="M52" s="328"/>
      <c r="N52" s="328"/>
      <c r="O52" s="328"/>
      <c r="P52" s="328"/>
      <c r="Q52" s="328"/>
      <c r="R52" s="328"/>
    </row>
    <row r="53" spans="1:18" s="22" customFormat="1" ht="16.5" customHeight="1" x14ac:dyDescent="0.15">
      <c r="A53" s="326" t="s">
        <v>130</v>
      </c>
      <c r="B53" s="326"/>
      <c r="C53" s="359" t="s">
        <v>118</v>
      </c>
      <c r="D53" s="359"/>
      <c r="E53" s="359"/>
      <c r="F53" s="359"/>
      <c r="G53" s="357" t="s">
        <v>201</v>
      </c>
      <c r="H53" s="357"/>
      <c r="I53" s="357"/>
      <c r="J53" s="357"/>
      <c r="K53" s="357"/>
      <c r="L53" s="357"/>
      <c r="M53" s="357"/>
      <c r="N53" s="357"/>
      <c r="O53" s="357"/>
      <c r="P53" s="357"/>
      <c r="Q53" s="357"/>
      <c r="R53" s="357"/>
    </row>
    <row r="54" spans="1:18" s="22" customFormat="1" ht="16.5" customHeight="1" x14ac:dyDescent="0.15">
      <c r="A54" s="326"/>
      <c r="B54" s="326"/>
      <c r="C54" s="359"/>
      <c r="D54" s="359"/>
      <c r="E54" s="359"/>
      <c r="F54" s="359"/>
      <c r="G54" s="328" t="s">
        <v>202</v>
      </c>
      <c r="H54" s="328"/>
      <c r="I54" s="328"/>
      <c r="J54" s="328"/>
      <c r="K54" s="328"/>
      <c r="L54" s="328"/>
      <c r="M54" s="328"/>
      <c r="N54" s="328"/>
      <c r="O54" s="328"/>
      <c r="P54" s="328"/>
      <c r="Q54" s="328"/>
      <c r="R54" s="328"/>
    </row>
    <row r="55" spans="1:18" s="22" customFormat="1" ht="16.5" customHeight="1" x14ac:dyDescent="0.15">
      <c r="A55" s="326"/>
      <c r="B55" s="326"/>
      <c r="C55" s="359" t="s">
        <v>119</v>
      </c>
      <c r="D55" s="359"/>
      <c r="E55" s="359"/>
      <c r="F55" s="359"/>
      <c r="G55" s="326" t="s">
        <v>203</v>
      </c>
      <c r="H55" s="326"/>
      <c r="I55" s="326"/>
      <c r="J55" s="326"/>
      <c r="K55" s="326"/>
      <c r="L55" s="326"/>
      <c r="M55" s="326"/>
      <c r="N55" s="326"/>
      <c r="O55" s="326"/>
      <c r="P55" s="326"/>
      <c r="Q55" s="326"/>
      <c r="R55" s="326"/>
    </row>
    <row r="56" spans="1:18" ht="49.5" customHeight="1" x14ac:dyDescent="0.15">
      <c r="A56" s="326" t="s">
        <v>131</v>
      </c>
      <c r="B56" s="326"/>
      <c r="C56" s="325" t="s">
        <v>133</v>
      </c>
      <c r="D56" s="325"/>
      <c r="E56" s="325"/>
      <c r="F56" s="325"/>
      <c r="G56" s="325"/>
      <c r="H56" s="325"/>
      <c r="I56" s="325"/>
      <c r="J56" s="325"/>
      <c r="K56" s="325"/>
      <c r="L56" s="325"/>
      <c r="M56" s="325"/>
      <c r="N56" s="325"/>
      <c r="O56" s="325"/>
      <c r="P56" s="325"/>
      <c r="Q56" s="325"/>
      <c r="R56" s="325"/>
    </row>
  </sheetData>
  <sheetProtection algorithmName="SHA-512" hashValue="zq+SC9T2Tlv2zszsS3DoqzLz9HbN43SF/40tKmwpbntgA2h8Me/hfScZRGHebvGV67H+4P7rqg1Inpx+poxX6g==" saltValue="7TSfBwhg/s4E7IbcLTtaog==" spinCount="100000" sheet="1" objects="1" scenarios="1"/>
  <mergeCells count="142">
    <mergeCell ref="A53:B55"/>
    <mergeCell ref="A56:B56"/>
    <mergeCell ref="C56:R56"/>
    <mergeCell ref="G55:R55"/>
    <mergeCell ref="G54:R54"/>
    <mergeCell ref="G53:R53"/>
    <mergeCell ref="C52:R52"/>
    <mergeCell ref="C51:R51"/>
    <mergeCell ref="C50:R50"/>
    <mergeCell ref="C53:F54"/>
    <mergeCell ref="C55:F55"/>
    <mergeCell ref="T34:V34"/>
    <mergeCell ref="D37:E37"/>
    <mergeCell ref="D35:E36"/>
    <mergeCell ref="K39:L39"/>
    <mergeCell ref="K38:L38"/>
    <mergeCell ref="K37:L37"/>
    <mergeCell ref="K35:L36"/>
    <mergeCell ref="J35:J36"/>
    <mergeCell ref="G35:G36"/>
    <mergeCell ref="H35:I35"/>
    <mergeCell ref="F35:F36"/>
    <mergeCell ref="D38:E38"/>
    <mergeCell ref="D39:E39"/>
    <mergeCell ref="A49:B49"/>
    <mergeCell ref="A50:B52"/>
    <mergeCell ref="A42:F42"/>
    <mergeCell ref="C49:R49"/>
    <mergeCell ref="C48:R48"/>
    <mergeCell ref="C47:R47"/>
    <mergeCell ref="C46:R46"/>
    <mergeCell ref="C45:R45"/>
    <mergeCell ref="C44:R44"/>
    <mergeCell ref="C43:R43"/>
    <mergeCell ref="A43:B43"/>
    <mergeCell ref="A44:B44"/>
    <mergeCell ref="A45:B45"/>
    <mergeCell ref="A46:B46"/>
    <mergeCell ref="A47:B47"/>
    <mergeCell ref="A48:B48"/>
    <mergeCell ref="L9:M9"/>
    <mergeCell ref="C31:D31"/>
    <mergeCell ref="C30:D30"/>
    <mergeCell ref="C29:D29"/>
    <mergeCell ref="E8:E9"/>
    <mergeCell ref="F8:F9"/>
    <mergeCell ref="C15:D15"/>
    <mergeCell ref="C14:D14"/>
    <mergeCell ref="C13:D13"/>
    <mergeCell ref="C11:D11"/>
    <mergeCell ref="C10:D10"/>
    <mergeCell ref="G8:G9"/>
    <mergeCell ref="C28:D28"/>
    <mergeCell ref="C26:D27"/>
    <mergeCell ref="C18:D19"/>
    <mergeCell ref="C23:D23"/>
    <mergeCell ref="H8:H9"/>
    <mergeCell ref="I8:I9"/>
    <mergeCell ref="A35:A36"/>
    <mergeCell ref="B39:C39"/>
    <mergeCell ref="B38:C38"/>
    <mergeCell ref="B37:C37"/>
    <mergeCell ref="B35:C36"/>
    <mergeCell ref="A8:A9"/>
    <mergeCell ref="B8:B9"/>
    <mergeCell ref="C8:D9"/>
    <mergeCell ref="R29:S29"/>
    <mergeCell ref="R28:S28"/>
    <mergeCell ref="R26:S27"/>
    <mergeCell ref="R23:S23"/>
    <mergeCell ref="R22:S22"/>
    <mergeCell ref="R21:S21"/>
    <mergeCell ref="H40:I40"/>
    <mergeCell ref="O32:P32"/>
    <mergeCell ref="K8:M8"/>
    <mergeCell ref="K18:M18"/>
    <mergeCell ref="O8:P8"/>
    <mergeCell ref="O16:P16"/>
    <mergeCell ref="O18:P18"/>
    <mergeCell ref="O26:P26"/>
    <mergeCell ref="J26:J27"/>
    <mergeCell ref="N26:N27"/>
    <mergeCell ref="K26:M26"/>
    <mergeCell ref="H26:H27"/>
    <mergeCell ref="I26:I27"/>
    <mergeCell ref="J18:J19"/>
    <mergeCell ref="N18:N19"/>
    <mergeCell ref="L20:M20"/>
    <mergeCell ref="J8:J9"/>
    <mergeCell ref="N8:N9"/>
    <mergeCell ref="A26:A27"/>
    <mergeCell ref="B26:B27"/>
    <mergeCell ref="E26:E27"/>
    <mergeCell ref="F26:F27"/>
    <mergeCell ref="G26:G27"/>
    <mergeCell ref="A18:A19"/>
    <mergeCell ref="B18:B19"/>
    <mergeCell ref="C22:D22"/>
    <mergeCell ref="C21:D21"/>
    <mergeCell ref="C20:D20"/>
    <mergeCell ref="R13:S13"/>
    <mergeCell ref="R11:S11"/>
    <mergeCell ref="O24:P24"/>
    <mergeCell ref="Q26:Q27"/>
    <mergeCell ref="R20:S20"/>
    <mergeCell ref="R18:S19"/>
    <mergeCell ref="R15:S15"/>
    <mergeCell ref="R14:S14"/>
    <mergeCell ref="C12:D12"/>
    <mergeCell ref="L12:M12"/>
    <mergeCell ref="R12:S12"/>
    <mergeCell ref="M16:N16"/>
    <mergeCell ref="E18:E19"/>
    <mergeCell ref="F18:F19"/>
    <mergeCell ref="G18:G19"/>
    <mergeCell ref="H18:H19"/>
    <mergeCell ref="I18:I19"/>
    <mergeCell ref="L19:M19"/>
    <mergeCell ref="Q1:S1"/>
    <mergeCell ref="Q18:Q19"/>
    <mergeCell ref="L23:M23"/>
    <mergeCell ref="Q4:Q5"/>
    <mergeCell ref="R4:R5"/>
    <mergeCell ref="R8:S9"/>
    <mergeCell ref="L31:M31"/>
    <mergeCell ref="L30:M30"/>
    <mergeCell ref="L29:M29"/>
    <mergeCell ref="L28:M28"/>
    <mergeCell ref="L27:M27"/>
    <mergeCell ref="L10:M10"/>
    <mergeCell ref="L15:M15"/>
    <mergeCell ref="L14:M14"/>
    <mergeCell ref="L13:M13"/>
    <mergeCell ref="L11:M11"/>
    <mergeCell ref="Q8:Q9"/>
    <mergeCell ref="R10:S10"/>
    <mergeCell ref="R31:S31"/>
    <mergeCell ref="R30:S30"/>
    <mergeCell ref="L22:M22"/>
    <mergeCell ref="L21:M21"/>
    <mergeCell ref="D1:O1"/>
    <mergeCell ref="B3:K3"/>
  </mergeCells>
  <phoneticPr fontId="1"/>
  <pageMargins left="0.39370078740157483" right="0.39370078740157483" top="0.59055118110236227" bottom="0.59055118110236227" header="0.31496062992125984" footer="0.31496062992125984"/>
  <pageSetup paperSize="9" scale="98" orientation="landscape" r:id="rId1"/>
  <rowBreaks count="1" manualBreakCount="1">
    <brk id="40" max="18"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I34"/>
  <sheetViews>
    <sheetView view="pageBreakPreview" zoomScale="85" zoomScaleNormal="100" zoomScaleSheetLayoutView="85" workbookViewId="0">
      <pane ySplit="4" topLeftCell="A5" activePane="bottomLeft" state="frozen"/>
      <selection activeCell="A14" sqref="A14:I14"/>
      <selection pane="bottomLeft" activeCell="F26" sqref="F26"/>
    </sheetView>
  </sheetViews>
  <sheetFormatPr defaultColWidth="9" defaultRowHeight="13.5" x14ac:dyDescent="0.15"/>
  <cols>
    <col min="1" max="1" width="32.5" style="5" customWidth="1"/>
    <col min="2" max="2" width="14.875" style="5" customWidth="1"/>
    <col min="3" max="3" width="12.875" style="5" customWidth="1"/>
    <col min="4" max="4" width="6.25" style="5" customWidth="1"/>
    <col min="5" max="5" width="22" style="5" customWidth="1"/>
    <col min="6" max="16384" width="9" style="5"/>
  </cols>
  <sheetData>
    <row r="1" spans="1:9" ht="14.25" x14ac:dyDescent="0.15">
      <c r="E1" s="192" t="s">
        <v>185</v>
      </c>
    </row>
    <row r="2" spans="1:9" ht="19.5" customHeight="1" x14ac:dyDescent="0.15">
      <c r="A2" s="360" t="str">
        <f>"【提案用】　"&amp;'１.指定事業収支予算書'!C1&amp;"　 (設備管理費及び本社経費　積算調書）"</f>
        <v>【提案用】　指定事業収支予算書（令和７年度）　 (設備管理費及び本社経費　積算調書）</v>
      </c>
      <c r="B2" s="360"/>
      <c r="C2" s="360"/>
      <c r="D2" s="360"/>
      <c r="E2" s="360"/>
    </row>
    <row r="3" spans="1:9" ht="19.5" customHeight="1" x14ac:dyDescent="0.15">
      <c r="A3" s="361"/>
      <c r="B3" s="361"/>
      <c r="C3" s="361"/>
      <c r="D3" s="361"/>
      <c r="E3" s="361"/>
    </row>
    <row r="4" spans="1:9" ht="21" customHeight="1" x14ac:dyDescent="0.15">
      <c r="A4" s="96" t="s">
        <v>29</v>
      </c>
      <c r="B4" s="373" t="str">
        <f>'１.指定事業収支予算書'!C3</f>
        <v>長野市</v>
      </c>
      <c r="C4" s="374"/>
      <c r="D4" s="374"/>
      <c r="E4" s="375"/>
    </row>
    <row r="5" spans="1:9" ht="19.5" customHeight="1" x14ac:dyDescent="0.15"/>
    <row r="6" spans="1:9" ht="19.5" customHeight="1" thickBot="1" x14ac:dyDescent="0.2">
      <c r="A6" s="187" t="s">
        <v>49</v>
      </c>
      <c r="E6" s="7" t="s">
        <v>1</v>
      </c>
    </row>
    <row r="7" spans="1:9" ht="31.5" customHeight="1" thickBot="1" x14ac:dyDescent="0.2">
      <c r="A7" s="381" t="s">
        <v>41</v>
      </c>
      <c r="B7" s="382"/>
      <c r="C7" s="121" t="s">
        <v>46</v>
      </c>
      <c r="D7" s="122" t="s">
        <v>47</v>
      </c>
      <c r="E7" s="123" t="s">
        <v>48</v>
      </c>
    </row>
    <row r="8" spans="1:9" ht="21.75" customHeight="1" thickTop="1" x14ac:dyDescent="0.15">
      <c r="A8" s="387"/>
      <c r="B8" s="388"/>
      <c r="C8" s="181"/>
      <c r="D8" s="182"/>
      <c r="E8" s="117">
        <f>IF(ISERROR(C8*D8),0,C8*D8)</f>
        <v>0</v>
      </c>
    </row>
    <row r="9" spans="1:9" ht="21.75" customHeight="1" x14ac:dyDescent="0.15">
      <c r="A9" s="367"/>
      <c r="B9" s="368"/>
      <c r="C9" s="183"/>
      <c r="D9" s="184"/>
      <c r="E9" s="105">
        <f>IF(ISERROR(C9*D9),0,C9*D9)</f>
        <v>0</v>
      </c>
    </row>
    <row r="10" spans="1:9" ht="21.75" customHeight="1" x14ac:dyDescent="0.15">
      <c r="A10" s="367"/>
      <c r="B10" s="368"/>
      <c r="C10" s="183"/>
      <c r="D10" s="184"/>
      <c r="E10" s="105">
        <f t="shared" ref="E10:E19" si="0">IF(ISERROR(C10*D10),0,C10*D10)</f>
        <v>0</v>
      </c>
    </row>
    <row r="11" spans="1:9" ht="21.75" customHeight="1" x14ac:dyDescent="0.15">
      <c r="A11" s="369"/>
      <c r="B11" s="370"/>
      <c r="C11" s="183"/>
      <c r="D11" s="184"/>
      <c r="E11" s="105">
        <f t="shared" si="0"/>
        <v>0</v>
      </c>
    </row>
    <row r="12" spans="1:9" ht="21.75" customHeight="1" x14ac:dyDescent="0.15">
      <c r="A12" s="369"/>
      <c r="B12" s="370"/>
      <c r="C12" s="183"/>
      <c r="D12" s="184"/>
      <c r="E12" s="105">
        <f t="shared" si="0"/>
        <v>0</v>
      </c>
    </row>
    <row r="13" spans="1:9" ht="21.75" customHeight="1" x14ac:dyDescent="0.15">
      <c r="A13" s="369"/>
      <c r="B13" s="370"/>
      <c r="C13" s="183"/>
      <c r="D13" s="184"/>
      <c r="E13" s="105">
        <f t="shared" si="0"/>
        <v>0</v>
      </c>
    </row>
    <row r="14" spans="1:9" ht="21.75" customHeight="1" x14ac:dyDescent="0.15">
      <c r="A14" s="369"/>
      <c r="B14" s="370"/>
      <c r="C14" s="183"/>
      <c r="D14" s="184"/>
      <c r="E14" s="105">
        <f t="shared" si="0"/>
        <v>0</v>
      </c>
    </row>
    <row r="15" spans="1:9" ht="21.75" customHeight="1" x14ac:dyDescent="0.15">
      <c r="A15" s="369"/>
      <c r="B15" s="370"/>
      <c r="C15" s="183"/>
      <c r="D15" s="184"/>
      <c r="E15" s="105">
        <f t="shared" si="0"/>
        <v>0</v>
      </c>
      <c r="F15" s="15"/>
      <c r="G15" s="15"/>
      <c r="H15" s="15"/>
      <c r="I15" s="15"/>
    </row>
    <row r="16" spans="1:9" ht="21.75" customHeight="1" x14ac:dyDescent="0.15">
      <c r="A16" s="369"/>
      <c r="B16" s="370"/>
      <c r="C16" s="183"/>
      <c r="D16" s="184"/>
      <c r="E16" s="105">
        <f t="shared" si="0"/>
        <v>0</v>
      </c>
    </row>
    <row r="17" spans="1:5" ht="21.75" customHeight="1" x14ac:dyDescent="0.15">
      <c r="A17" s="369"/>
      <c r="B17" s="370"/>
      <c r="C17" s="183"/>
      <c r="D17" s="184"/>
      <c r="E17" s="105">
        <f t="shared" si="0"/>
        <v>0</v>
      </c>
    </row>
    <row r="18" spans="1:5" ht="21.75" customHeight="1" x14ac:dyDescent="0.15">
      <c r="A18" s="369"/>
      <c r="B18" s="370"/>
      <c r="C18" s="183"/>
      <c r="D18" s="184"/>
      <c r="E18" s="105">
        <f t="shared" si="0"/>
        <v>0</v>
      </c>
    </row>
    <row r="19" spans="1:5" ht="21.75" customHeight="1" thickBot="1" x14ac:dyDescent="0.2">
      <c r="A19" s="383"/>
      <c r="B19" s="384"/>
      <c r="C19" s="185"/>
      <c r="D19" s="186"/>
      <c r="E19" s="126">
        <f t="shared" si="0"/>
        <v>0</v>
      </c>
    </row>
    <row r="20" spans="1:5" ht="21.75" customHeight="1" thickTop="1" thickBot="1" x14ac:dyDescent="0.2">
      <c r="A20" s="385" t="s">
        <v>43</v>
      </c>
      <c r="B20" s="386"/>
      <c r="C20" s="386"/>
      <c r="D20" s="386"/>
      <c r="E20" s="119">
        <f>SUM(E8:E19)</f>
        <v>0</v>
      </c>
    </row>
    <row r="21" spans="1:5" ht="18" customHeight="1" x14ac:dyDescent="0.15">
      <c r="A21" s="378"/>
      <c r="B21" s="378"/>
      <c r="C21" s="379"/>
      <c r="D21" s="379"/>
      <c r="E21" s="380"/>
    </row>
    <row r="22" spans="1:5" ht="19.5" customHeight="1" thickBot="1" x14ac:dyDescent="0.2">
      <c r="A22" s="6" t="s">
        <v>36</v>
      </c>
      <c r="B22" s="6"/>
      <c r="E22" s="7" t="s">
        <v>70</v>
      </c>
    </row>
    <row r="23" spans="1:5" ht="31.5" customHeight="1" thickBot="1" x14ac:dyDescent="0.2">
      <c r="A23" s="124" t="s">
        <v>44</v>
      </c>
      <c r="B23" s="125" t="s">
        <v>42</v>
      </c>
      <c r="C23" s="371" t="s">
        <v>45</v>
      </c>
      <c r="D23" s="371"/>
      <c r="E23" s="372"/>
    </row>
    <row r="24" spans="1:5" ht="21" customHeight="1" thickTop="1" x14ac:dyDescent="0.15">
      <c r="A24" s="189"/>
      <c r="B24" s="118"/>
      <c r="C24" s="376"/>
      <c r="D24" s="376"/>
      <c r="E24" s="377"/>
    </row>
    <row r="25" spans="1:5" ht="21" customHeight="1" x14ac:dyDescent="0.15">
      <c r="A25" s="190"/>
      <c r="B25" s="115"/>
      <c r="C25" s="362"/>
      <c r="D25" s="362"/>
      <c r="E25" s="363"/>
    </row>
    <row r="26" spans="1:5" ht="21" customHeight="1" x14ac:dyDescent="0.15">
      <c r="A26" s="190"/>
      <c r="B26" s="115"/>
      <c r="C26" s="362"/>
      <c r="D26" s="362"/>
      <c r="E26" s="363"/>
    </row>
    <row r="27" spans="1:5" ht="21" customHeight="1" x14ac:dyDescent="0.15">
      <c r="A27" s="190"/>
      <c r="B27" s="115"/>
      <c r="C27" s="362"/>
      <c r="D27" s="362"/>
      <c r="E27" s="363"/>
    </row>
    <row r="28" spans="1:5" ht="21" customHeight="1" x14ac:dyDescent="0.15">
      <c r="A28" s="190"/>
      <c r="B28" s="115"/>
      <c r="C28" s="362"/>
      <c r="D28" s="362"/>
      <c r="E28" s="363"/>
    </row>
    <row r="29" spans="1:5" ht="21" customHeight="1" thickBot="1" x14ac:dyDescent="0.2">
      <c r="A29" s="191"/>
      <c r="B29" s="127"/>
      <c r="C29" s="364"/>
      <c r="D29" s="364"/>
      <c r="E29" s="365"/>
    </row>
    <row r="30" spans="1:5" ht="21" customHeight="1" thickTop="1" thickBot="1" x14ac:dyDescent="0.2">
      <c r="A30" s="188" t="s">
        <v>50</v>
      </c>
      <c r="B30" s="120">
        <f>SUM(B24:B29)</f>
        <v>0</v>
      </c>
      <c r="C30" s="366"/>
      <c r="D30" s="366"/>
      <c r="E30" s="366"/>
    </row>
    <row r="31" spans="1:5" ht="19.5" customHeight="1" x14ac:dyDescent="0.15"/>
    <row r="32" spans="1:5" ht="19.5" customHeight="1" x14ac:dyDescent="0.15"/>
    <row r="33" ht="19.5" customHeight="1" x14ac:dyDescent="0.15"/>
    <row r="34" ht="19.5" customHeight="1" x14ac:dyDescent="0.15"/>
  </sheetData>
  <sheetProtection algorithmName="SHA-512" hashValue="pfQ1cCRF5zcQ4+V3DXDv/1/RGlXcgo5ijv8t14pLIV9iIY8e07CKoOyDUI9kf//4Xd/lzEdZwh3qeb7CN7PkIQ==" saltValue="AYyK4ebwDB8inDNtJjC8Qg==" spinCount="100000" sheet="1" objects="1" scenarios="1"/>
  <mergeCells count="25">
    <mergeCell ref="A17:B17"/>
    <mergeCell ref="A18:B18"/>
    <mergeCell ref="A19:B19"/>
    <mergeCell ref="A20:D20"/>
    <mergeCell ref="A8:B8"/>
    <mergeCell ref="A9:B9"/>
    <mergeCell ref="A14:B14"/>
    <mergeCell ref="A15:B15"/>
    <mergeCell ref="A16:B16"/>
    <mergeCell ref="A2:E3"/>
    <mergeCell ref="C27:E27"/>
    <mergeCell ref="C28:E28"/>
    <mergeCell ref="C29:E29"/>
    <mergeCell ref="C30:E30"/>
    <mergeCell ref="A10:B10"/>
    <mergeCell ref="A11:B11"/>
    <mergeCell ref="A12:B12"/>
    <mergeCell ref="A13:B13"/>
    <mergeCell ref="C23:E23"/>
    <mergeCell ref="B4:E4"/>
    <mergeCell ref="C24:E24"/>
    <mergeCell ref="C25:E25"/>
    <mergeCell ref="C26:E26"/>
    <mergeCell ref="A21:E21"/>
    <mergeCell ref="A7:B7"/>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I68"/>
  <sheetViews>
    <sheetView showGridLines="0" view="pageBreakPreview" topLeftCell="A7" zoomScale="70" zoomScaleNormal="100" zoomScaleSheetLayoutView="70" workbookViewId="0">
      <selection activeCell="O39" sqref="O39"/>
    </sheetView>
  </sheetViews>
  <sheetFormatPr defaultColWidth="9" defaultRowHeight="13.5" x14ac:dyDescent="0.15"/>
  <cols>
    <col min="1" max="1" width="5.625" style="5" customWidth="1"/>
    <col min="2" max="3" width="12.625" style="5" customWidth="1"/>
    <col min="4" max="4" width="15" style="5" customWidth="1"/>
    <col min="5" max="5" width="7.125" style="5" customWidth="1"/>
    <col min="6" max="6" width="9" style="5"/>
    <col min="7" max="9" width="9" style="5" customWidth="1"/>
    <col min="10" max="16384" width="9" style="5"/>
  </cols>
  <sheetData>
    <row r="1" spans="1:9" ht="36" customHeight="1" x14ac:dyDescent="0.15">
      <c r="A1" s="1" t="s">
        <v>27</v>
      </c>
      <c r="B1" s="2"/>
      <c r="D1" s="144" t="s">
        <v>77</v>
      </c>
      <c r="E1" s="2"/>
      <c r="F1" s="2"/>
      <c r="G1" s="2"/>
      <c r="H1" s="2"/>
      <c r="I1" s="2"/>
    </row>
    <row r="2" spans="1:9" ht="24.95" customHeight="1" x14ac:dyDescent="0.15">
      <c r="A2" s="389" t="s">
        <v>29</v>
      </c>
      <c r="B2" s="389"/>
      <c r="C2" s="389"/>
      <c r="D2" s="390" t="s">
        <v>38</v>
      </c>
      <c r="E2" s="390"/>
      <c r="F2" s="390"/>
      <c r="G2" s="390"/>
      <c r="H2" s="390"/>
      <c r="I2" s="390"/>
    </row>
    <row r="3" spans="1:9" ht="24.95" customHeight="1" thickBot="1" x14ac:dyDescent="0.2">
      <c r="I3" s="7"/>
    </row>
    <row r="4" spans="1:9" ht="24.95" customHeight="1" x14ac:dyDescent="0.15">
      <c r="A4" s="400" t="s">
        <v>8</v>
      </c>
      <c r="B4" s="401"/>
      <c r="C4" s="413"/>
      <c r="D4" s="413"/>
      <c r="E4" s="413"/>
      <c r="F4" s="413"/>
      <c r="G4" s="413"/>
      <c r="H4" s="413"/>
      <c r="I4" s="414"/>
    </row>
    <row r="5" spans="1:9" ht="24.95" customHeight="1" x14ac:dyDescent="0.15">
      <c r="A5" s="408" t="s">
        <v>10</v>
      </c>
      <c r="B5" s="409"/>
      <c r="C5" s="409"/>
      <c r="D5" s="409" t="s">
        <v>11</v>
      </c>
      <c r="E5" s="409"/>
      <c r="F5" s="409"/>
      <c r="G5" s="410" t="s">
        <v>143</v>
      </c>
      <c r="H5" s="410"/>
      <c r="I5" s="411"/>
    </row>
    <row r="6" spans="1:9" ht="24.95" customHeight="1" thickBot="1" x14ac:dyDescent="0.2">
      <c r="A6" s="403"/>
      <c r="B6" s="404"/>
      <c r="C6" s="404"/>
      <c r="D6" s="404"/>
      <c r="E6" s="404"/>
      <c r="F6" s="404"/>
      <c r="G6" s="404"/>
      <c r="H6" s="404"/>
      <c r="I6" s="405"/>
    </row>
    <row r="7" spans="1:9" ht="24.95" customHeight="1" x14ac:dyDescent="0.15">
      <c r="A7" s="400" t="s">
        <v>32</v>
      </c>
      <c r="B7" s="401"/>
      <c r="C7" s="401"/>
      <c r="D7" s="401" t="s">
        <v>144</v>
      </c>
      <c r="E7" s="401"/>
      <c r="F7" s="401" t="s">
        <v>9</v>
      </c>
      <c r="G7" s="401"/>
      <c r="H7" s="401"/>
      <c r="I7" s="402"/>
    </row>
    <row r="8" spans="1:9" ht="24.95" customHeight="1" x14ac:dyDescent="0.15">
      <c r="A8" s="406" t="s">
        <v>33</v>
      </c>
      <c r="B8" s="391"/>
      <c r="C8" s="392"/>
      <c r="D8" s="407"/>
      <c r="E8" s="407"/>
      <c r="F8" s="392"/>
      <c r="G8" s="392"/>
      <c r="H8" s="392"/>
      <c r="I8" s="397"/>
    </row>
    <row r="9" spans="1:9" ht="24.95" customHeight="1" x14ac:dyDescent="0.15">
      <c r="A9" s="406"/>
      <c r="B9" s="393"/>
      <c r="C9" s="394"/>
      <c r="D9" s="415"/>
      <c r="E9" s="415"/>
      <c r="F9" s="394"/>
      <c r="G9" s="394"/>
      <c r="H9" s="394"/>
      <c r="I9" s="398"/>
    </row>
    <row r="10" spans="1:9" ht="24.95" customHeight="1" x14ac:dyDescent="0.15">
      <c r="A10" s="406"/>
      <c r="B10" s="395"/>
      <c r="C10" s="396"/>
      <c r="D10" s="412"/>
      <c r="E10" s="412"/>
      <c r="F10" s="396"/>
      <c r="G10" s="396"/>
      <c r="H10" s="396"/>
      <c r="I10" s="399"/>
    </row>
    <row r="11" spans="1:9" ht="24.95" customHeight="1" thickBot="1" x14ac:dyDescent="0.2">
      <c r="A11" s="416" t="s">
        <v>2</v>
      </c>
      <c r="B11" s="417"/>
      <c r="C11" s="417"/>
      <c r="D11" s="418">
        <f>SUM(D8:E10)</f>
        <v>0</v>
      </c>
      <c r="E11" s="418"/>
      <c r="F11" s="419"/>
      <c r="G11" s="419"/>
      <c r="H11" s="419"/>
      <c r="I11" s="420"/>
    </row>
    <row r="12" spans="1:9" ht="24.95" customHeight="1" x14ac:dyDescent="0.15">
      <c r="A12" s="421" t="s">
        <v>34</v>
      </c>
      <c r="B12" s="422"/>
      <c r="C12" s="423"/>
      <c r="D12" s="424"/>
      <c r="E12" s="424"/>
      <c r="F12" s="423"/>
      <c r="G12" s="423"/>
      <c r="H12" s="423"/>
      <c r="I12" s="425"/>
    </row>
    <row r="13" spans="1:9" ht="24.95" customHeight="1" x14ac:dyDescent="0.15">
      <c r="A13" s="406"/>
      <c r="B13" s="393"/>
      <c r="C13" s="394"/>
      <c r="D13" s="415"/>
      <c r="E13" s="415"/>
      <c r="F13" s="394"/>
      <c r="G13" s="394"/>
      <c r="H13" s="394"/>
      <c r="I13" s="398"/>
    </row>
    <row r="14" spans="1:9" ht="24.95" customHeight="1" x14ac:dyDescent="0.15">
      <c r="A14" s="406"/>
      <c r="B14" s="395"/>
      <c r="C14" s="396"/>
      <c r="D14" s="412"/>
      <c r="E14" s="412"/>
      <c r="F14" s="396"/>
      <c r="G14" s="396"/>
      <c r="H14" s="396"/>
      <c r="I14" s="399"/>
    </row>
    <row r="15" spans="1:9" ht="24.95" customHeight="1" thickBot="1" x14ac:dyDescent="0.2">
      <c r="A15" s="416" t="s">
        <v>3</v>
      </c>
      <c r="B15" s="417"/>
      <c r="C15" s="417"/>
      <c r="D15" s="418">
        <f>SUM(D12:E14)</f>
        <v>0</v>
      </c>
      <c r="E15" s="418"/>
      <c r="F15" s="419"/>
      <c r="G15" s="419"/>
      <c r="H15" s="419"/>
      <c r="I15" s="420"/>
    </row>
    <row r="16" spans="1:9" ht="24.95" customHeight="1" thickBot="1" x14ac:dyDescent="0.2">
      <c r="A16" s="235" t="s">
        <v>4</v>
      </c>
      <c r="B16" s="236"/>
      <c r="C16" s="236"/>
      <c r="D16" s="426">
        <f>D11-D15</f>
        <v>0</v>
      </c>
      <c r="E16" s="426"/>
      <c r="F16" s="427"/>
      <c r="G16" s="427"/>
      <c r="H16" s="427"/>
      <c r="I16" s="428"/>
    </row>
    <row r="17" spans="1:9" ht="24.95" customHeight="1" x14ac:dyDescent="0.15"/>
    <row r="18" spans="1:9" ht="24.95" customHeight="1" thickBot="1" x14ac:dyDescent="0.2">
      <c r="I18" s="7"/>
    </row>
    <row r="19" spans="1:9" ht="24.95" customHeight="1" x14ac:dyDescent="0.15">
      <c r="A19" s="400" t="s">
        <v>8</v>
      </c>
      <c r="B19" s="401"/>
      <c r="C19" s="413"/>
      <c r="D19" s="413"/>
      <c r="E19" s="413"/>
      <c r="F19" s="413"/>
      <c r="G19" s="413"/>
      <c r="H19" s="413"/>
      <c r="I19" s="414"/>
    </row>
    <row r="20" spans="1:9" ht="24.95" customHeight="1" x14ac:dyDescent="0.15">
      <c r="A20" s="408" t="s">
        <v>10</v>
      </c>
      <c r="B20" s="409"/>
      <c r="C20" s="409"/>
      <c r="D20" s="409" t="s">
        <v>11</v>
      </c>
      <c r="E20" s="409"/>
      <c r="F20" s="409"/>
      <c r="G20" s="410" t="s">
        <v>143</v>
      </c>
      <c r="H20" s="410"/>
      <c r="I20" s="411"/>
    </row>
    <row r="21" spans="1:9" ht="24.95" customHeight="1" thickBot="1" x14ac:dyDescent="0.2">
      <c r="A21" s="403"/>
      <c r="B21" s="404"/>
      <c r="C21" s="404"/>
      <c r="D21" s="404"/>
      <c r="E21" s="404"/>
      <c r="F21" s="404"/>
      <c r="G21" s="404"/>
      <c r="H21" s="404"/>
      <c r="I21" s="405"/>
    </row>
    <row r="22" spans="1:9" ht="24.95" customHeight="1" x14ac:dyDescent="0.15">
      <c r="A22" s="400" t="s">
        <v>32</v>
      </c>
      <c r="B22" s="401"/>
      <c r="C22" s="401"/>
      <c r="D22" s="401" t="s">
        <v>144</v>
      </c>
      <c r="E22" s="401"/>
      <c r="F22" s="401" t="s">
        <v>9</v>
      </c>
      <c r="G22" s="401"/>
      <c r="H22" s="401"/>
      <c r="I22" s="402"/>
    </row>
    <row r="23" spans="1:9" ht="24.95" customHeight="1" x14ac:dyDescent="0.15">
      <c r="A23" s="406" t="s">
        <v>33</v>
      </c>
      <c r="B23" s="391"/>
      <c r="C23" s="392"/>
      <c r="D23" s="407"/>
      <c r="E23" s="407"/>
      <c r="F23" s="392"/>
      <c r="G23" s="392"/>
      <c r="H23" s="392"/>
      <c r="I23" s="397"/>
    </row>
    <row r="24" spans="1:9" ht="24.95" customHeight="1" x14ac:dyDescent="0.15">
      <c r="A24" s="406"/>
      <c r="B24" s="393"/>
      <c r="C24" s="394"/>
      <c r="D24" s="415"/>
      <c r="E24" s="415"/>
      <c r="F24" s="394"/>
      <c r="G24" s="394"/>
      <c r="H24" s="394"/>
      <c r="I24" s="398"/>
    </row>
    <row r="25" spans="1:9" ht="24.95" customHeight="1" x14ac:dyDescent="0.15">
      <c r="A25" s="406"/>
      <c r="B25" s="395"/>
      <c r="C25" s="396"/>
      <c r="D25" s="412"/>
      <c r="E25" s="412"/>
      <c r="F25" s="396"/>
      <c r="G25" s="396"/>
      <c r="H25" s="396"/>
      <c r="I25" s="399"/>
    </row>
    <row r="26" spans="1:9" ht="24.95" customHeight="1" thickBot="1" x14ac:dyDescent="0.2">
      <c r="A26" s="416" t="s">
        <v>2</v>
      </c>
      <c r="B26" s="417"/>
      <c r="C26" s="417"/>
      <c r="D26" s="418">
        <f>SUM(D23:E25)</f>
        <v>0</v>
      </c>
      <c r="E26" s="418"/>
      <c r="F26" s="419"/>
      <c r="G26" s="419"/>
      <c r="H26" s="419"/>
      <c r="I26" s="420"/>
    </row>
    <row r="27" spans="1:9" ht="24.95" customHeight="1" x14ac:dyDescent="0.15">
      <c r="A27" s="421" t="s">
        <v>34</v>
      </c>
      <c r="B27" s="422"/>
      <c r="C27" s="423"/>
      <c r="D27" s="424"/>
      <c r="E27" s="424"/>
      <c r="F27" s="423"/>
      <c r="G27" s="423"/>
      <c r="H27" s="423"/>
      <c r="I27" s="425"/>
    </row>
    <row r="28" spans="1:9" ht="24.95" customHeight="1" x14ac:dyDescent="0.15">
      <c r="A28" s="406"/>
      <c r="B28" s="393"/>
      <c r="C28" s="394"/>
      <c r="D28" s="415"/>
      <c r="E28" s="415"/>
      <c r="F28" s="394"/>
      <c r="G28" s="394"/>
      <c r="H28" s="394"/>
      <c r="I28" s="398"/>
    </row>
    <row r="29" spans="1:9" ht="24.95" customHeight="1" x14ac:dyDescent="0.15">
      <c r="A29" s="406"/>
      <c r="B29" s="395"/>
      <c r="C29" s="396"/>
      <c r="D29" s="412"/>
      <c r="E29" s="412"/>
      <c r="F29" s="396"/>
      <c r="G29" s="396"/>
      <c r="H29" s="396"/>
      <c r="I29" s="399"/>
    </row>
    <row r="30" spans="1:9" ht="24.95" customHeight="1" thickBot="1" x14ac:dyDescent="0.2">
      <c r="A30" s="416" t="s">
        <v>3</v>
      </c>
      <c r="B30" s="417"/>
      <c r="C30" s="417"/>
      <c r="D30" s="418">
        <f>SUM(D27:E29)</f>
        <v>0</v>
      </c>
      <c r="E30" s="418"/>
      <c r="F30" s="419"/>
      <c r="G30" s="419"/>
      <c r="H30" s="419"/>
      <c r="I30" s="420"/>
    </row>
    <row r="31" spans="1:9" ht="24.95" customHeight="1" thickBot="1" x14ac:dyDescent="0.2">
      <c r="A31" s="235" t="s">
        <v>4</v>
      </c>
      <c r="B31" s="236"/>
      <c r="C31" s="236"/>
      <c r="D31" s="426">
        <f>D26-D30</f>
        <v>0</v>
      </c>
      <c r="E31" s="426"/>
      <c r="F31" s="427"/>
      <c r="G31" s="427"/>
      <c r="H31" s="427"/>
      <c r="I31" s="428"/>
    </row>
    <row r="32" spans="1:9" ht="24.95" customHeight="1" x14ac:dyDescent="0.15">
      <c r="A32" s="5" t="s">
        <v>12</v>
      </c>
    </row>
    <row r="33" spans="1:9" ht="24.95" customHeight="1" x14ac:dyDescent="0.15"/>
    <row r="34" spans="1:9" ht="36" customHeight="1" x14ac:dyDescent="0.15">
      <c r="A34" s="1" t="s">
        <v>27</v>
      </c>
      <c r="B34" s="2"/>
      <c r="D34" s="144" t="str">
        <f>D1</f>
        <v>自主事業収支予算書（令和　　年度）</v>
      </c>
      <c r="E34" s="2"/>
      <c r="F34" s="2"/>
      <c r="G34" s="2"/>
      <c r="H34" s="2"/>
      <c r="I34" s="2"/>
    </row>
    <row r="35" spans="1:9" ht="24.95" customHeight="1" x14ac:dyDescent="0.15">
      <c r="A35" s="389" t="s">
        <v>29</v>
      </c>
      <c r="B35" s="389"/>
      <c r="C35" s="389"/>
      <c r="D35" s="390" t="str">
        <f>D2</f>
        <v>長野市</v>
      </c>
      <c r="E35" s="390"/>
      <c r="F35" s="390"/>
      <c r="G35" s="390"/>
      <c r="H35" s="390"/>
      <c r="I35" s="390"/>
    </row>
    <row r="36" spans="1:9" ht="24.95" customHeight="1" thickBot="1" x14ac:dyDescent="0.2">
      <c r="I36" s="7"/>
    </row>
    <row r="37" spans="1:9" ht="24.95" customHeight="1" x14ac:dyDescent="0.15">
      <c r="A37" s="400" t="s">
        <v>8</v>
      </c>
      <c r="B37" s="401"/>
      <c r="C37" s="413"/>
      <c r="D37" s="413"/>
      <c r="E37" s="413"/>
      <c r="F37" s="413"/>
      <c r="G37" s="413"/>
      <c r="H37" s="413"/>
      <c r="I37" s="414"/>
    </row>
    <row r="38" spans="1:9" ht="24.95" customHeight="1" x14ac:dyDescent="0.15">
      <c r="A38" s="408" t="s">
        <v>10</v>
      </c>
      <c r="B38" s="409"/>
      <c r="C38" s="409"/>
      <c r="D38" s="409" t="s">
        <v>11</v>
      </c>
      <c r="E38" s="409"/>
      <c r="F38" s="409"/>
      <c r="G38" s="410" t="s">
        <v>143</v>
      </c>
      <c r="H38" s="410"/>
      <c r="I38" s="411"/>
    </row>
    <row r="39" spans="1:9" ht="24.95" customHeight="1" thickBot="1" x14ac:dyDescent="0.2">
      <c r="A39" s="403"/>
      <c r="B39" s="404"/>
      <c r="C39" s="404"/>
      <c r="D39" s="404"/>
      <c r="E39" s="404"/>
      <c r="F39" s="404"/>
      <c r="G39" s="404"/>
      <c r="H39" s="404"/>
      <c r="I39" s="405"/>
    </row>
    <row r="40" spans="1:9" ht="24.95" customHeight="1" x14ac:dyDescent="0.15">
      <c r="A40" s="400" t="s">
        <v>32</v>
      </c>
      <c r="B40" s="401"/>
      <c r="C40" s="401"/>
      <c r="D40" s="401" t="s">
        <v>144</v>
      </c>
      <c r="E40" s="401"/>
      <c r="F40" s="401" t="s">
        <v>9</v>
      </c>
      <c r="G40" s="401"/>
      <c r="H40" s="401"/>
      <c r="I40" s="402"/>
    </row>
    <row r="41" spans="1:9" ht="24.95" customHeight="1" x14ac:dyDescent="0.15">
      <c r="A41" s="406" t="s">
        <v>33</v>
      </c>
      <c r="B41" s="391"/>
      <c r="C41" s="392"/>
      <c r="D41" s="407"/>
      <c r="E41" s="407"/>
      <c r="F41" s="392"/>
      <c r="G41" s="392"/>
      <c r="H41" s="392"/>
      <c r="I41" s="397"/>
    </row>
    <row r="42" spans="1:9" ht="24.95" customHeight="1" x14ac:dyDescent="0.15">
      <c r="A42" s="406"/>
      <c r="B42" s="393"/>
      <c r="C42" s="394"/>
      <c r="D42" s="415"/>
      <c r="E42" s="415"/>
      <c r="F42" s="394"/>
      <c r="G42" s="394"/>
      <c r="H42" s="394"/>
      <c r="I42" s="398"/>
    </row>
    <row r="43" spans="1:9" ht="24.95" customHeight="1" x14ac:dyDescent="0.15">
      <c r="A43" s="406"/>
      <c r="B43" s="395"/>
      <c r="C43" s="396"/>
      <c r="D43" s="412"/>
      <c r="E43" s="412"/>
      <c r="F43" s="396"/>
      <c r="G43" s="396"/>
      <c r="H43" s="396"/>
      <c r="I43" s="399"/>
    </row>
    <row r="44" spans="1:9" ht="24.95" customHeight="1" thickBot="1" x14ac:dyDescent="0.2">
      <c r="A44" s="416" t="s">
        <v>2</v>
      </c>
      <c r="B44" s="417"/>
      <c r="C44" s="417"/>
      <c r="D44" s="418">
        <f>SUM(D41:E43)</f>
        <v>0</v>
      </c>
      <c r="E44" s="418"/>
      <c r="F44" s="419"/>
      <c r="G44" s="419"/>
      <c r="H44" s="419"/>
      <c r="I44" s="420"/>
    </row>
    <row r="45" spans="1:9" ht="24.95" customHeight="1" x14ac:dyDescent="0.15">
      <c r="A45" s="421" t="s">
        <v>34</v>
      </c>
      <c r="B45" s="422"/>
      <c r="C45" s="423"/>
      <c r="D45" s="424"/>
      <c r="E45" s="424"/>
      <c r="F45" s="423"/>
      <c r="G45" s="423"/>
      <c r="H45" s="423"/>
      <c r="I45" s="425"/>
    </row>
    <row r="46" spans="1:9" ht="24.95" customHeight="1" x14ac:dyDescent="0.15">
      <c r="A46" s="406"/>
      <c r="B46" s="393"/>
      <c r="C46" s="394"/>
      <c r="D46" s="415"/>
      <c r="E46" s="415"/>
      <c r="F46" s="394"/>
      <c r="G46" s="394"/>
      <c r="H46" s="394"/>
      <c r="I46" s="398"/>
    </row>
    <row r="47" spans="1:9" ht="24.95" customHeight="1" x14ac:dyDescent="0.15">
      <c r="A47" s="406"/>
      <c r="B47" s="395"/>
      <c r="C47" s="396"/>
      <c r="D47" s="412"/>
      <c r="E47" s="412"/>
      <c r="F47" s="396"/>
      <c r="G47" s="396"/>
      <c r="H47" s="396"/>
      <c r="I47" s="399"/>
    </row>
    <row r="48" spans="1:9" ht="24.95" customHeight="1" thickBot="1" x14ac:dyDescent="0.2">
      <c r="A48" s="416" t="s">
        <v>3</v>
      </c>
      <c r="B48" s="417"/>
      <c r="C48" s="417"/>
      <c r="D48" s="418">
        <f>SUM(D45:E47)</f>
        <v>0</v>
      </c>
      <c r="E48" s="418"/>
      <c r="F48" s="419"/>
      <c r="G48" s="419"/>
      <c r="H48" s="419"/>
      <c r="I48" s="420"/>
    </row>
    <row r="49" spans="1:9" ht="24.95" customHeight="1" thickBot="1" x14ac:dyDescent="0.2">
      <c r="A49" s="235" t="s">
        <v>4</v>
      </c>
      <c r="B49" s="236"/>
      <c r="C49" s="236"/>
      <c r="D49" s="426">
        <f>D44-D48</f>
        <v>0</v>
      </c>
      <c r="E49" s="426"/>
      <c r="F49" s="427"/>
      <c r="G49" s="427"/>
      <c r="H49" s="427"/>
      <c r="I49" s="428"/>
    </row>
    <row r="50" spans="1:9" ht="24.95" customHeight="1" x14ac:dyDescent="0.15"/>
    <row r="51" spans="1:9" ht="24.95" customHeight="1" thickBot="1" x14ac:dyDescent="0.2">
      <c r="I51" s="7" t="s">
        <v>145</v>
      </c>
    </row>
    <row r="52" spans="1:9" ht="24.95" customHeight="1" x14ac:dyDescent="0.15">
      <c r="A52" s="400" t="s">
        <v>8</v>
      </c>
      <c r="B52" s="401"/>
      <c r="C52" s="413"/>
      <c r="D52" s="413"/>
      <c r="E52" s="413"/>
      <c r="F52" s="413"/>
      <c r="G52" s="413"/>
      <c r="H52" s="413"/>
      <c r="I52" s="414"/>
    </row>
    <row r="53" spans="1:9" ht="24.95" customHeight="1" x14ac:dyDescent="0.15">
      <c r="A53" s="408" t="s">
        <v>10</v>
      </c>
      <c r="B53" s="409"/>
      <c r="C53" s="409"/>
      <c r="D53" s="409" t="s">
        <v>11</v>
      </c>
      <c r="E53" s="409"/>
      <c r="F53" s="409"/>
      <c r="G53" s="410" t="s">
        <v>143</v>
      </c>
      <c r="H53" s="410"/>
      <c r="I53" s="411"/>
    </row>
    <row r="54" spans="1:9" ht="24.95" customHeight="1" thickBot="1" x14ac:dyDescent="0.2">
      <c r="A54" s="403"/>
      <c r="B54" s="404"/>
      <c r="C54" s="404"/>
      <c r="D54" s="404"/>
      <c r="E54" s="404"/>
      <c r="F54" s="404"/>
      <c r="G54" s="404"/>
      <c r="H54" s="404"/>
      <c r="I54" s="405"/>
    </row>
    <row r="55" spans="1:9" ht="24.95" customHeight="1" x14ac:dyDescent="0.15">
      <c r="A55" s="400" t="s">
        <v>32</v>
      </c>
      <c r="B55" s="401"/>
      <c r="C55" s="401"/>
      <c r="D55" s="401" t="s">
        <v>144</v>
      </c>
      <c r="E55" s="401"/>
      <c r="F55" s="401" t="s">
        <v>9</v>
      </c>
      <c r="G55" s="401"/>
      <c r="H55" s="401"/>
      <c r="I55" s="402"/>
    </row>
    <row r="56" spans="1:9" ht="24.95" customHeight="1" x14ac:dyDescent="0.15">
      <c r="A56" s="406" t="s">
        <v>33</v>
      </c>
      <c r="B56" s="391"/>
      <c r="C56" s="392"/>
      <c r="D56" s="407"/>
      <c r="E56" s="407"/>
      <c r="F56" s="392"/>
      <c r="G56" s="392"/>
      <c r="H56" s="392"/>
      <c r="I56" s="397"/>
    </row>
    <row r="57" spans="1:9" ht="24.95" customHeight="1" x14ac:dyDescent="0.15">
      <c r="A57" s="406"/>
      <c r="B57" s="393"/>
      <c r="C57" s="394"/>
      <c r="D57" s="415"/>
      <c r="E57" s="415"/>
      <c r="F57" s="394"/>
      <c r="G57" s="394"/>
      <c r="H57" s="394"/>
      <c r="I57" s="398"/>
    </row>
    <row r="58" spans="1:9" ht="24.95" customHeight="1" x14ac:dyDescent="0.15">
      <c r="A58" s="406"/>
      <c r="B58" s="395"/>
      <c r="C58" s="396"/>
      <c r="D58" s="412"/>
      <c r="E58" s="412"/>
      <c r="F58" s="396"/>
      <c r="G58" s="396"/>
      <c r="H58" s="396"/>
      <c r="I58" s="399"/>
    </row>
    <row r="59" spans="1:9" ht="24.95" customHeight="1" thickBot="1" x14ac:dyDescent="0.2">
      <c r="A59" s="416" t="s">
        <v>2</v>
      </c>
      <c r="B59" s="417"/>
      <c r="C59" s="417"/>
      <c r="D59" s="418">
        <f>SUM(D56:E58)</f>
        <v>0</v>
      </c>
      <c r="E59" s="418"/>
      <c r="F59" s="419"/>
      <c r="G59" s="419"/>
      <c r="H59" s="419"/>
      <c r="I59" s="420"/>
    </row>
    <row r="60" spans="1:9" ht="24.95" customHeight="1" x14ac:dyDescent="0.15">
      <c r="A60" s="421" t="s">
        <v>34</v>
      </c>
      <c r="B60" s="422"/>
      <c r="C60" s="423"/>
      <c r="D60" s="424"/>
      <c r="E60" s="424"/>
      <c r="F60" s="423"/>
      <c r="G60" s="423"/>
      <c r="H60" s="423"/>
      <c r="I60" s="425"/>
    </row>
    <row r="61" spans="1:9" ht="24.95" customHeight="1" x14ac:dyDescent="0.15">
      <c r="A61" s="406"/>
      <c r="B61" s="393"/>
      <c r="C61" s="394"/>
      <c r="D61" s="415"/>
      <c r="E61" s="415"/>
      <c r="F61" s="394"/>
      <c r="G61" s="394"/>
      <c r="H61" s="394"/>
      <c r="I61" s="398"/>
    </row>
    <row r="62" spans="1:9" ht="24.95" customHeight="1" x14ac:dyDescent="0.15">
      <c r="A62" s="406"/>
      <c r="B62" s="395"/>
      <c r="C62" s="396"/>
      <c r="D62" s="412"/>
      <c r="E62" s="412"/>
      <c r="F62" s="396"/>
      <c r="G62" s="396"/>
      <c r="H62" s="396"/>
      <c r="I62" s="399"/>
    </row>
    <row r="63" spans="1:9" ht="24.95" customHeight="1" thickBot="1" x14ac:dyDescent="0.2">
      <c r="A63" s="416" t="s">
        <v>3</v>
      </c>
      <c r="B63" s="417"/>
      <c r="C63" s="417"/>
      <c r="D63" s="418">
        <f>SUM(D60:E62)</f>
        <v>0</v>
      </c>
      <c r="E63" s="418"/>
      <c r="F63" s="419"/>
      <c r="G63" s="419"/>
      <c r="H63" s="419"/>
      <c r="I63" s="420"/>
    </row>
    <row r="64" spans="1:9" ht="24.95" customHeight="1" thickBot="1" x14ac:dyDescent="0.2">
      <c r="A64" s="235" t="s">
        <v>4</v>
      </c>
      <c r="B64" s="236"/>
      <c r="C64" s="236"/>
      <c r="D64" s="426">
        <f>D59-D63</f>
        <v>0</v>
      </c>
      <c r="E64" s="426"/>
      <c r="F64" s="427"/>
      <c r="G64" s="427"/>
      <c r="H64" s="427"/>
      <c r="I64" s="428"/>
    </row>
    <row r="65" spans="1:1" ht="23.45" customHeight="1" x14ac:dyDescent="0.15">
      <c r="A65" s="5" t="s">
        <v>12</v>
      </c>
    </row>
    <row r="66" spans="1:1" ht="24.95" customHeight="1" x14ac:dyDescent="0.15"/>
    <row r="67" spans="1:1" ht="24.95" customHeight="1" x14ac:dyDescent="0.15"/>
    <row r="68" spans="1:1" ht="24.95" customHeight="1" x14ac:dyDescent="0.15"/>
  </sheetData>
  <mergeCells count="164">
    <mergeCell ref="A63:C63"/>
    <mergeCell ref="D63:E63"/>
    <mergeCell ref="F63:I63"/>
    <mergeCell ref="A64:C64"/>
    <mergeCell ref="D64:E64"/>
    <mergeCell ref="F64:I64"/>
    <mergeCell ref="A59:C59"/>
    <mergeCell ref="D59:E59"/>
    <mergeCell ref="F59:I59"/>
    <mergeCell ref="A60:A62"/>
    <mergeCell ref="B60:C60"/>
    <mergeCell ref="D60:E60"/>
    <mergeCell ref="F60:I60"/>
    <mergeCell ref="B61:C61"/>
    <mergeCell ref="D61:E61"/>
    <mergeCell ref="F61:I61"/>
    <mergeCell ref="B62:C62"/>
    <mergeCell ref="D62:E62"/>
    <mergeCell ref="F62:I62"/>
    <mergeCell ref="A56:A58"/>
    <mergeCell ref="B56:C56"/>
    <mergeCell ref="D56:E56"/>
    <mergeCell ref="F56:I56"/>
    <mergeCell ref="B57:C57"/>
    <mergeCell ref="D57:E57"/>
    <mergeCell ref="F57:I57"/>
    <mergeCell ref="B58:C58"/>
    <mergeCell ref="D58:E58"/>
    <mergeCell ref="F58:I58"/>
    <mergeCell ref="A54:C54"/>
    <mergeCell ref="D54:F54"/>
    <mergeCell ref="G54:I54"/>
    <mergeCell ref="A55:C55"/>
    <mergeCell ref="D55:E55"/>
    <mergeCell ref="F55:I55"/>
    <mergeCell ref="A52:B52"/>
    <mergeCell ref="C52:I52"/>
    <mergeCell ref="A53:C53"/>
    <mergeCell ref="D53:F53"/>
    <mergeCell ref="G53:I53"/>
    <mergeCell ref="A48:C48"/>
    <mergeCell ref="D48:E48"/>
    <mergeCell ref="F48:I48"/>
    <mergeCell ref="A49:C49"/>
    <mergeCell ref="D49:E49"/>
    <mergeCell ref="F49:I49"/>
    <mergeCell ref="A44:C44"/>
    <mergeCell ref="D44:E44"/>
    <mergeCell ref="F44:I44"/>
    <mergeCell ref="A45:A47"/>
    <mergeCell ref="B45:C45"/>
    <mergeCell ref="D45:E45"/>
    <mergeCell ref="F45:I45"/>
    <mergeCell ref="B46:C46"/>
    <mergeCell ref="D46:E46"/>
    <mergeCell ref="F46:I46"/>
    <mergeCell ref="B47:C47"/>
    <mergeCell ref="D47:E47"/>
    <mergeCell ref="F47:I47"/>
    <mergeCell ref="A41:A43"/>
    <mergeCell ref="B41:C41"/>
    <mergeCell ref="D41:E41"/>
    <mergeCell ref="F41:I41"/>
    <mergeCell ref="B42:C42"/>
    <mergeCell ref="D42:E42"/>
    <mergeCell ref="F42:I42"/>
    <mergeCell ref="B43:C43"/>
    <mergeCell ref="D43:E43"/>
    <mergeCell ref="F43:I43"/>
    <mergeCell ref="A39:C39"/>
    <mergeCell ref="D39:F39"/>
    <mergeCell ref="G39:I39"/>
    <mergeCell ref="A40:C40"/>
    <mergeCell ref="D40:E40"/>
    <mergeCell ref="F40:I40"/>
    <mergeCell ref="A35:C35"/>
    <mergeCell ref="D35:I35"/>
    <mergeCell ref="A37:B37"/>
    <mergeCell ref="C37:I37"/>
    <mergeCell ref="A38:C38"/>
    <mergeCell ref="D38:F38"/>
    <mergeCell ref="G38:I38"/>
    <mergeCell ref="A31:C31"/>
    <mergeCell ref="D31:E31"/>
    <mergeCell ref="F31:I31"/>
    <mergeCell ref="B29:C29"/>
    <mergeCell ref="D29:E29"/>
    <mergeCell ref="F29:I29"/>
    <mergeCell ref="A30:C30"/>
    <mergeCell ref="D30:E30"/>
    <mergeCell ref="F30:I30"/>
    <mergeCell ref="A26:C26"/>
    <mergeCell ref="D26:E26"/>
    <mergeCell ref="F26:I26"/>
    <mergeCell ref="A27:A29"/>
    <mergeCell ref="B27:C27"/>
    <mergeCell ref="D27:E27"/>
    <mergeCell ref="F27:I27"/>
    <mergeCell ref="B28:C28"/>
    <mergeCell ref="D28:E28"/>
    <mergeCell ref="F28:I28"/>
    <mergeCell ref="A23:A25"/>
    <mergeCell ref="B23:C23"/>
    <mergeCell ref="D23:E23"/>
    <mergeCell ref="F23:I23"/>
    <mergeCell ref="B24:C24"/>
    <mergeCell ref="D24:E24"/>
    <mergeCell ref="F24:I24"/>
    <mergeCell ref="B25:C25"/>
    <mergeCell ref="D25:E25"/>
    <mergeCell ref="F25:I25"/>
    <mergeCell ref="A21:C21"/>
    <mergeCell ref="D21:F21"/>
    <mergeCell ref="G21:I21"/>
    <mergeCell ref="A22:C22"/>
    <mergeCell ref="D22:E22"/>
    <mergeCell ref="F22:I22"/>
    <mergeCell ref="A16:C16"/>
    <mergeCell ref="D16:E16"/>
    <mergeCell ref="F16:I16"/>
    <mergeCell ref="A19:B19"/>
    <mergeCell ref="C19:I19"/>
    <mergeCell ref="A20:C20"/>
    <mergeCell ref="D20:F20"/>
    <mergeCell ref="G20:I20"/>
    <mergeCell ref="B14:C14"/>
    <mergeCell ref="D14:E14"/>
    <mergeCell ref="F14:I14"/>
    <mergeCell ref="B13:C13"/>
    <mergeCell ref="D13:E13"/>
    <mergeCell ref="A15:C15"/>
    <mergeCell ref="D15:E15"/>
    <mergeCell ref="F15:I15"/>
    <mergeCell ref="A11:C11"/>
    <mergeCell ref="D11:E11"/>
    <mergeCell ref="F11:I11"/>
    <mergeCell ref="A12:A14"/>
    <mergeCell ref="B12:C12"/>
    <mergeCell ref="D12:E12"/>
    <mergeCell ref="F12:I12"/>
    <mergeCell ref="F13:I13"/>
    <mergeCell ref="A2:C2"/>
    <mergeCell ref="D2:I2"/>
    <mergeCell ref="B8:C8"/>
    <mergeCell ref="B9:C9"/>
    <mergeCell ref="B10:C10"/>
    <mergeCell ref="F8:I8"/>
    <mergeCell ref="F9:I9"/>
    <mergeCell ref="F10:I10"/>
    <mergeCell ref="A7:C7"/>
    <mergeCell ref="D7:E7"/>
    <mergeCell ref="F7:I7"/>
    <mergeCell ref="A6:C6"/>
    <mergeCell ref="D6:F6"/>
    <mergeCell ref="G6:I6"/>
    <mergeCell ref="A8:A10"/>
    <mergeCell ref="D8:E8"/>
    <mergeCell ref="A5:C5"/>
    <mergeCell ref="D5:F5"/>
    <mergeCell ref="G5:I5"/>
    <mergeCell ref="D10:E10"/>
    <mergeCell ref="A4:B4"/>
    <mergeCell ref="C4:I4"/>
    <mergeCell ref="D9:E9"/>
  </mergeCells>
  <phoneticPr fontId="1"/>
  <pageMargins left="0.59055118110236227" right="0.59055118110236227" top="0.59055118110236227" bottom="0.39370078740157483" header="0.51181102362204722" footer="0.51181102362204722"/>
  <pageSetup paperSize="9" orientation="portrait" r:id="rId1"/>
  <headerFooter alignWithMargins="0">
    <oddFooter>&amp;C自主提案事業収支予算書　－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C23"/>
  <sheetViews>
    <sheetView workbookViewId="0">
      <selection activeCell="F8" sqref="F8"/>
    </sheetView>
  </sheetViews>
  <sheetFormatPr defaultColWidth="9" defaultRowHeight="13.5" x14ac:dyDescent="0.15"/>
  <cols>
    <col min="1" max="1" width="5" style="5" customWidth="1"/>
    <col min="2" max="2" width="10.25" style="5" bestFit="1" customWidth="1"/>
    <col min="3" max="3" width="64.125" style="5" customWidth="1"/>
    <col min="4" max="16384" width="9" style="5"/>
  </cols>
  <sheetData>
    <row r="1" spans="1:3" ht="18.75" x14ac:dyDescent="0.15">
      <c r="A1" s="203" t="s">
        <v>176</v>
      </c>
    </row>
    <row r="2" spans="1:3" ht="14.25" thickBot="1" x14ac:dyDescent="0.2">
      <c r="A2" s="5" t="s">
        <v>171</v>
      </c>
    </row>
    <row r="3" spans="1:3" ht="14.25" thickBot="1" x14ac:dyDescent="0.2">
      <c r="B3" s="195" t="s">
        <v>148</v>
      </c>
      <c r="C3" s="196" t="s">
        <v>149</v>
      </c>
    </row>
    <row r="4" spans="1:3" ht="25.5" customHeight="1" thickBot="1" x14ac:dyDescent="0.2">
      <c r="B4" s="197" t="s">
        <v>150</v>
      </c>
      <c r="C4" s="198" t="s">
        <v>151</v>
      </c>
    </row>
    <row r="5" spans="1:3" ht="25.5" customHeight="1" thickBot="1" x14ac:dyDescent="0.2">
      <c r="B5" s="197" t="s">
        <v>152</v>
      </c>
      <c r="C5" s="198" t="s">
        <v>153</v>
      </c>
    </row>
    <row r="6" spans="1:3" ht="25.5" customHeight="1" thickBot="1" x14ac:dyDescent="0.2">
      <c r="B6" s="197" t="s">
        <v>154</v>
      </c>
      <c r="C6" s="198" t="s">
        <v>155</v>
      </c>
    </row>
    <row r="7" spans="1:3" ht="25.5" customHeight="1" thickBot="1" x14ac:dyDescent="0.2">
      <c r="B7" s="197" t="s">
        <v>156</v>
      </c>
      <c r="C7" s="198" t="s">
        <v>157</v>
      </c>
    </row>
    <row r="8" spans="1:3" ht="25.5" customHeight="1" thickBot="1" x14ac:dyDescent="0.2">
      <c r="B8" s="197" t="s">
        <v>158</v>
      </c>
      <c r="C8" s="198" t="s">
        <v>159</v>
      </c>
    </row>
    <row r="9" spans="1:3" ht="25.5" customHeight="1" thickBot="1" x14ac:dyDescent="0.2">
      <c r="A9" s="202" t="s">
        <v>175</v>
      </c>
    </row>
    <row r="10" spans="1:3" ht="25.5" customHeight="1" thickBot="1" x14ac:dyDescent="0.2">
      <c r="B10" s="195" t="s">
        <v>148</v>
      </c>
      <c r="C10" s="196" t="s">
        <v>149</v>
      </c>
    </row>
    <row r="11" spans="1:3" ht="25.5" customHeight="1" thickBot="1" x14ac:dyDescent="0.2">
      <c r="B11" s="197" t="s">
        <v>18</v>
      </c>
      <c r="C11" s="198" t="s">
        <v>172</v>
      </c>
    </row>
    <row r="12" spans="1:3" ht="25.5" customHeight="1" x14ac:dyDescent="0.15">
      <c r="B12" s="429" t="s">
        <v>19</v>
      </c>
      <c r="C12" s="199" t="s">
        <v>160</v>
      </c>
    </row>
    <row r="13" spans="1:3" ht="25.5" customHeight="1" thickBot="1" x14ac:dyDescent="0.2">
      <c r="B13" s="430"/>
      <c r="C13" s="198" t="s">
        <v>174</v>
      </c>
    </row>
    <row r="14" spans="1:3" ht="25.5" customHeight="1" x14ac:dyDescent="0.15">
      <c r="B14" s="429" t="s">
        <v>20</v>
      </c>
      <c r="C14" s="200" t="s">
        <v>161</v>
      </c>
    </row>
    <row r="15" spans="1:3" ht="36.75" thickBot="1" x14ac:dyDescent="0.2">
      <c r="B15" s="430"/>
      <c r="C15" s="201" t="s">
        <v>170</v>
      </c>
    </row>
    <row r="16" spans="1:3" ht="25.5" customHeight="1" thickBot="1" x14ac:dyDescent="0.2">
      <c r="B16" s="197" t="s">
        <v>21</v>
      </c>
      <c r="C16" s="198" t="s">
        <v>162</v>
      </c>
    </row>
    <row r="17" spans="2:3" ht="25.5" customHeight="1" thickBot="1" x14ac:dyDescent="0.2">
      <c r="B17" s="197" t="s">
        <v>22</v>
      </c>
      <c r="C17" s="198" t="s">
        <v>163</v>
      </c>
    </row>
    <row r="18" spans="2:3" ht="25.5" customHeight="1" x14ac:dyDescent="0.15">
      <c r="B18" s="429" t="s">
        <v>23</v>
      </c>
      <c r="C18" s="199" t="s">
        <v>164</v>
      </c>
    </row>
    <row r="19" spans="2:3" ht="25.5" customHeight="1" thickBot="1" x14ac:dyDescent="0.2">
      <c r="B19" s="430"/>
      <c r="C19" s="198" t="s">
        <v>165</v>
      </c>
    </row>
    <row r="20" spans="2:3" ht="25.5" customHeight="1" thickBot="1" x14ac:dyDescent="0.2">
      <c r="B20" s="197" t="s">
        <v>24</v>
      </c>
      <c r="C20" s="198" t="s">
        <v>166</v>
      </c>
    </row>
    <row r="21" spans="2:3" ht="25.5" customHeight="1" x14ac:dyDescent="0.15">
      <c r="B21" s="429" t="s">
        <v>167</v>
      </c>
      <c r="C21" s="199" t="s">
        <v>168</v>
      </c>
    </row>
    <row r="22" spans="2:3" ht="25.5" customHeight="1" thickBot="1" x14ac:dyDescent="0.2">
      <c r="B22" s="430"/>
      <c r="C22" s="198" t="s">
        <v>173</v>
      </c>
    </row>
    <row r="23" spans="2:3" ht="25.5" customHeight="1" thickBot="1" x14ac:dyDescent="0.2">
      <c r="B23" s="197" t="s">
        <v>26</v>
      </c>
      <c r="C23" s="198" t="s">
        <v>169</v>
      </c>
    </row>
  </sheetData>
  <mergeCells count="4">
    <mergeCell ref="B12:B13"/>
    <mergeCell ref="B14:B15"/>
    <mergeCell ref="B18:B19"/>
    <mergeCell ref="B21:B22"/>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sheetPr>
  <dimension ref="A1:V56"/>
  <sheetViews>
    <sheetView view="pageBreakPreview" zoomScaleNormal="85" zoomScaleSheetLayoutView="100" workbookViewId="0">
      <selection activeCell="T34" sqref="T34:V34"/>
    </sheetView>
  </sheetViews>
  <sheetFormatPr defaultColWidth="9" defaultRowHeight="13.5" x14ac:dyDescent="0.15"/>
  <cols>
    <col min="1" max="1" width="16.25" style="5" customWidth="1"/>
    <col min="2" max="2" width="5" style="5" customWidth="1"/>
    <col min="3" max="4" width="2.5" style="5" customWidth="1"/>
    <col min="5" max="5" width="5.375" style="5" customWidth="1"/>
    <col min="6" max="7" width="7.75" style="5" customWidth="1"/>
    <col min="8" max="8" width="10.125" style="5" bestFit="1" customWidth="1"/>
    <col min="9" max="9" width="7.75" style="5" customWidth="1"/>
    <col min="10" max="10" width="10.5" style="5" customWidth="1"/>
    <col min="11" max="11" width="8.5" style="5" customWidth="1"/>
    <col min="12" max="13" width="4.25" style="5" customWidth="1"/>
    <col min="14" max="14" width="10.625" style="5" customWidth="1"/>
    <col min="15" max="15" width="4.75" style="5" bestFit="1" customWidth="1"/>
    <col min="16" max="16" width="6.5" style="5" bestFit="1" customWidth="1"/>
    <col min="17" max="17" width="8.75" style="5" customWidth="1"/>
    <col min="18" max="18" width="14.375" style="5" customWidth="1"/>
    <col min="19" max="19" width="6.625" style="5" customWidth="1"/>
    <col min="20" max="16384" width="9" style="5"/>
  </cols>
  <sheetData>
    <row r="1" spans="1:19" s="194" customFormat="1" ht="14.25" x14ac:dyDescent="0.15">
      <c r="A1" s="25" t="s">
        <v>27</v>
      </c>
      <c r="B1" s="25"/>
      <c r="C1" s="25"/>
      <c r="D1" s="275" t="str">
        <f>'１.指定事業収支予算書'!C1&amp;"　　〔人件費積算調書〕"</f>
        <v>指定事業収支予算書（令和７年度）　　〔人件費積算調書〕</v>
      </c>
      <c r="E1" s="275"/>
      <c r="F1" s="275"/>
      <c r="G1" s="275"/>
      <c r="H1" s="275"/>
      <c r="I1" s="275"/>
      <c r="J1" s="275"/>
      <c r="K1" s="275"/>
      <c r="L1" s="275"/>
      <c r="M1" s="275"/>
      <c r="N1" s="275"/>
      <c r="O1" s="275"/>
      <c r="P1" s="193"/>
      <c r="Q1" s="250" t="s">
        <v>182</v>
      </c>
      <c r="R1" s="250"/>
      <c r="S1" s="250"/>
    </row>
    <row r="2" spans="1:19" ht="5.25" customHeight="1" x14ac:dyDescent="0.15">
      <c r="A2" s="24"/>
      <c r="B2" s="25"/>
      <c r="C2" s="25"/>
      <c r="D2" s="223"/>
      <c r="E2" s="223"/>
      <c r="F2" s="223"/>
      <c r="G2" s="223"/>
      <c r="H2" s="223"/>
      <c r="I2" s="223"/>
      <c r="J2" s="223"/>
      <c r="K2" s="223"/>
      <c r="L2" s="223"/>
      <c r="M2" s="223"/>
      <c r="N2" s="223"/>
      <c r="O2" s="223"/>
      <c r="P2" s="26"/>
      <c r="Q2" s="28"/>
      <c r="R2" s="28"/>
      <c r="S2" s="26"/>
    </row>
    <row r="3" spans="1:19" ht="17.45" customHeight="1" thickBot="1" x14ac:dyDescent="0.2">
      <c r="A3" s="29" t="s">
        <v>29</v>
      </c>
      <c r="B3" s="276" t="s">
        <v>79</v>
      </c>
      <c r="C3" s="277"/>
      <c r="D3" s="277"/>
      <c r="E3" s="277"/>
      <c r="F3" s="277"/>
      <c r="G3" s="277"/>
      <c r="H3" s="277"/>
      <c r="I3" s="277"/>
      <c r="J3" s="277"/>
      <c r="K3" s="278"/>
      <c r="L3" s="30"/>
      <c r="M3" s="26"/>
      <c r="N3" s="26"/>
      <c r="O3" s="26"/>
      <c r="P3" s="26"/>
      <c r="Q3" s="132" t="s">
        <v>96</v>
      </c>
      <c r="R3" s="132" t="s">
        <v>40</v>
      </c>
      <c r="S3" s="26"/>
    </row>
    <row r="4" spans="1:19" ht="5.25" customHeight="1" thickTop="1" x14ac:dyDescent="0.15">
      <c r="A4" s="26"/>
      <c r="B4" s="26"/>
      <c r="C4" s="26"/>
      <c r="D4" s="26"/>
      <c r="E4" s="26"/>
      <c r="F4" s="26"/>
      <c r="G4" s="26"/>
      <c r="H4" s="26"/>
      <c r="I4" s="26"/>
      <c r="J4" s="26"/>
      <c r="K4" s="26"/>
      <c r="L4" s="26"/>
      <c r="M4" s="26"/>
      <c r="N4" s="26"/>
      <c r="O4" s="26"/>
      <c r="P4" s="31"/>
      <c r="Q4" s="255">
        <f>O16+O24+O32+H40</f>
        <v>43</v>
      </c>
      <c r="R4" s="257">
        <f>Q16+Q32+Q24+J40</f>
        <v>30247</v>
      </c>
      <c r="S4" s="26"/>
    </row>
    <row r="5" spans="1:19" x14ac:dyDescent="0.15">
      <c r="A5" s="32"/>
      <c r="B5" s="33" t="s">
        <v>82</v>
      </c>
      <c r="C5" s="33"/>
      <c r="D5" s="26"/>
      <c r="E5" s="26"/>
      <c r="F5" s="26"/>
      <c r="G5" s="26"/>
      <c r="H5" s="26"/>
      <c r="I5" s="26"/>
      <c r="J5" s="26"/>
      <c r="K5" s="26"/>
      <c r="L5" s="26"/>
      <c r="M5" s="26"/>
      <c r="N5" s="26"/>
      <c r="O5" s="26"/>
      <c r="P5" s="26"/>
      <c r="Q5" s="256"/>
      <c r="R5" s="258"/>
      <c r="S5" s="26"/>
    </row>
    <row r="6" spans="1:19" ht="3.75" customHeight="1" x14ac:dyDescent="0.15">
      <c r="A6" s="26"/>
      <c r="B6" s="26"/>
      <c r="C6" s="26"/>
      <c r="D6" s="26"/>
      <c r="E6" s="26"/>
      <c r="F6" s="26"/>
      <c r="G6" s="26"/>
      <c r="H6" s="26"/>
      <c r="I6" s="26"/>
      <c r="J6" s="26"/>
      <c r="K6" s="26"/>
      <c r="L6" s="26"/>
      <c r="M6" s="26"/>
      <c r="N6" s="26"/>
      <c r="O6" s="26"/>
      <c r="P6" s="26"/>
      <c r="Q6" s="26"/>
      <c r="R6" s="26"/>
      <c r="S6" s="26"/>
    </row>
    <row r="7" spans="1:19" ht="14.25" thickBot="1" x14ac:dyDescent="0.2">
      <c r="A7" s="232" t="s">
        <v>199</v>
      </c>
      <c r="B7" s="34"/>
      <c r="C7" s="34"/>
      <c r="D7" s="34"/>
      <c r="E7" s="34"/>
      <c r="F7" s="26"/>
      <c r="G7" s="35"/>
      <c r="H7" s="35"/>
      <c r="I7" s="26"/>
      <c r="J7" s="26"/>
      <c r="K7" s="26"/>
      <c r="L7" s="26"/>
      <c r="M7" s="26"/>
      <c r="N7" s="26"/>
      <c r="O7" s="26"/>
      <c r="P7" s="26"/>
      <c r="Q7" s="36" t="s">
        <v>83</v>
      </c>
      <c r="R7" s="36"/>
      <c r="S7" s="26"/>
    </row>
    <row r="8" spans="1:19" ht="13.5" customHeight="1" x14ac:dyDescent="0.15">
      <c r="A8" s="297" t="s">
        <v>93</v>
      </c>
      <c r="B8" s="299" t="s">
        <v>72</v>
      </c>
      <c r="C8" s="291" t="s">
        <v>71</v>
      </c>
      <c r="D8" s="319"/>
      <c r="E8" s="299" t="s">
        <v>80</v>
      </c>
      <c r="F8" s="323" t="s">
        <v>85</v>
      </c>
      <c r="G8" s="291" t="s">
        <v>86</v>
      </c>
      <c r="H8" s="251" t="s">
        <v>138</v>
      </c>
      <c r="I8" s="295" t="s">
        <v>81</v>
      </c>
      <c r="J8" s="251" t="s">
        <v>139</v>
      </c>
      <c r="K8" s="305" t="s">
        <v>88</v>
      </c>
      <c r="L8" s="306"/>
      <c r="M8" s="307"/>
      <c r="N8" s="251" t="s">
        <v>140</v>
      </c>
      <c r="O8" s="305" t="s">
        <v>89</v>
      </c>
      <c r="P8" s="307"/>
      <c r="Q8" s="251" t="s">
        <v>180</v>
      </c>
      <c r="R8" s="259" t="s">
        <v>78</v>
      </c>
      <c r="S8" s="260"/>
    </row>
    <row r="9" spans="1:19" ht="14.25" thickBot="1" x14ac:dyDescent="0.2">
      <c r="A9" s="298"/>
      <c r="B9" s="300"/>
      <c r="C9" s="292"/>
      <c r="D9" s="320"/>
      <c r="E9" s="300"/>
      <c r="F9" s="324"/>
      <c r="G9" s="292"/>
      <c r="H9" s="252"/>
      <c r="I9" s="296"/>
      <c r="J9" s="252"/>
      <c r="K9" s="133" t="s">
        <v>95</v>
      </c>
      <c r="L9" s="267" t="s">
        <v>94</v>
      </c>
      <c r="M9" s="268"/>
      <c r="N9" s="252"/>
      <c r="O9" s="204" t="s">
        <v>90</v>
      </c>
      <c r="P9" s="205" t="s">
        <v>102</v>
      </c>
      <c r="Q9" s="252"/>
      <c r="R9" s="261"/>
      <c r="S9" s="262"/>
    </row>
    <row r="10" spans="1:19" ht="16.5" customHeight="1" thickTop="1" x14ac:dyDescent="0.15">
      <c r="A10" s="52" t="s">
        <v>101</v>
      </c>
      <c r="B10" s="53">
        <v>7.5</v>
      </c>
      <c r="C10" s="301">
        <v>21</v>
      </c>
      <c r="D10" s="302"/>
      <c r="E10" s="128">
        <v>12</v>
      </c>
      <c r="F10" s="168">
        <v>220</v>
      </c>
      <c r="G10" s="169">
        <v>22</v>
      </c>
      <c r="H10" s="129">
        <f t="shared" ref="H10:H15" si="0">IF(ISERROR(SUM(F10:G10)),0,(SUM(F10:G10)))</f>
        <v>242</v>
      </c>
      <c r="I10" s="54">
        <v>600</v>
      </c>
      <c r="J10" s="129">
        <f t="shared" ref="J10:J15" si="1">IF(ISERROR(H10*E10+I10),0,(SUM(H10*E10+I10)))</f>
        <v>3504</v>
      </c>
      <c r="K10" s="55">
        <v>522.27119999999991</v>
      </c>
      <c r="L10" s="265">
        <v>31.536000000000001</v>
      </c>
      <c r="M10" s="266"/>
      <c r="N10" s="129">
        <f t="shared" ref="N10:N15" si="2">IF(ISERROR(SUM(J10:L10)),0,(SUM(J10:L10)))</f>
        <v>4057.8072000000002</v>
      </c>
      <c r="O10" s="206">
        <v>1</v>
      </c>
      <c r="P10" s="207">
        <v>0.5</v>
      </c>
      <c r="Q10" s="129">
        <f t="shared" ref="Q10:Q15" si="3">ROUNDUP(IF(ISERROR(N10*O10*P10),0,N10*O10*P10),0)</f>
        <v>2029</v>
      </c>
      <c r="R10" s="269"/>
      <c r="S10" s="270"/>
    </row>
    <row r="11" spans="1:19" ht="16.5" customHeight="1" x14ac:dyDescent="0.15">
      <c r="A11" s="37" t="s">
        <v>53</v>
      </c>
      <c r="B11" s="38">
        <v>7.5</v>
      </c>
      <c r="C11" s="287">
        <v>21</v>
      </c>
      <c r="D11" s="288"/>
      <c r="E11" s="39">
        <v>12</v>
      </c>
      <c r="F11" s="170">
        <v>210</v>
      </c>
      <c r="G11" s="171">
        <v>22</v>
      </c>
      <c r="H11" s="40">
        <f t="shared" si="0"/>
        <v>232</v>
      </c>
      <c r="I11" s="41">
        <v>540</v>
      </c>
      <c r="J11" s="40">
        <f t="shared" si="1"/>
        <v>3324</v>
      </c>
      <c r="K11" s="42">
        <v>495.44220000000001</v>
      </c>
      <c r="L11" s="263">
        <v>29.915999999999997</v>
      </c>
      <c r="M11" s="264"/>
      <c r="N11" s="40">
        <f t="shared" si="2"/>
        <v>3849.3582000000001</v>
      </c>
      <c r="O11" s="208">
        <v>1</v>
      </c>
      <c r="P11" s="209">
        <v>0.5</v>
      </c>
      <c r="Q11" s="40">
        <f t="shared" si="3"/>
        <v>1925</v>
      </c>
      <c r="R11" s="279"/>
      <c r="S11" s="280"/>
    </row>
    <row r="12" spans="1:19" ht="16.5" customHeight="1" x14ac:dyDescent="0.15">
      <c r="A12" s="37" t="s">
        <v>54</v>
      </c>
      <c r="B12" s="38">
        <v>7.5</v>
      </c>
      <c r="C12" s="287">
        <v>21</v>
      </c>
      <c r="D12" s="288"/>
      <c r="E12" s="39">
        <v>12</v>
      </c>
      <c r="F12" s="170">
        <v>200</v>
      </c>
      <c r="G12" s="171">
        <v>22</v>
      </c>
      <c r="H12" s="40">
        <f t="shared" si="0"/>
        <v>222</v>
      </c>
      <c r="I12" s="41">
        <v>450</v>
      </c>
      <c r="J12" s="40">
        <f t="shared" si="1"/>
        <v>3114</v>
      </c>
      <c r="K12" s="42">
        <v>436.1157</v>
      </c>
      <c r="L12" s="263">
        <v>28.026000000000003</v>
      </c>
      <c r="M12" s="264"/>
      <c r="N12" s="40">
        <f t="shared" si="2"/>
        <v>3578.1416999999997</v>
      </c>
      <c r="O12" s="208">
        <v>1</v>
      </c>
      <c r="P12" s="209">
        <v>1</v>
      </c>
      <c r="Q12" s="40">
        <f t="shared" si="3"/>
        <v>3579</v>
      </c>
      <c r="R12" s="279"/>
      <c r="S12" s="280"/>
    </row>
    <row r="13" spans="1:19" ht="16.5" customHeight="1" x14ac:dyDescent="0.15">
      <c r="A13" s="37" t="s">
        <v>55</v>
      </c>
      <c r="B13" s="38">
        <v>7.5</v>
      </c>
      <c r="C13" s="287">
        <v>20</v>
      </c>
      <c r="D13" s="288"/>
      <c r="E13" s="39">
        <v>12</v>
      </c>
      <c r="F13" s="170">
        <v>180</v>
      </c>
      <c r="G13" s="171">
        <v>11</v>
      </c>
      <c r="H13" s="40">
        <f t="shared" si="0"/>
        <v>191</v>
      </c>
      <c r="I13" s="41">
        <v>260</v>
      </c>
      <c r="J13" s="40">
        <f t="shared" si="1"/>
        <v>2552</v>
      </c>
      <c r="K13" s="42">
        <v>357.4076</v>
      </c>
      <c r="L13" s="263">
        <v>22.968000000000004</v>
      </c>
      <c r="M13" s="264"/>
      <c r="N13" s="40">
        <f t="shared" si="2"/>
        <v>2932.3755999999998</v>
      </c>
      <c r="O13" s="208">
        <v>2</v>
      </c>
      <c r="P13" s="209">
        <v>1</v>
      </c>
      <c r="Q13" s="40">
        <f t="shared" si="3"/>
        <v>5865</v>
      </c>
      <c r="R13" s="279"/>
      <c r="S13" s="280"/>
    </row>
    <row r="14" spans="1:19" ht="16.5" customHeight="1" x14ac:dyDescent="0.15">
      <c r="A14" s="233" t="s">
        <v>197</v>
      </c>
      <c r="B14" s="38">
        <v>7.5</v>
      </c>
      <c r="C14" s="287">
        <v>20</v>
      </c>
      <c r="D14" s="288"/>
      <c r="E14" s="39">
        <v>12</v>
      </c>
      <c r="F14" s="170">
        <v>180</v>
      </c>
      <c r="G14" s="171">
        <v>11</v>
      </c>
      <c r="H14" s="40">
        <f t="shared" si="0"/>
        <v>191</v>
      </c>
      <c r="I14" s="41">
        <v>240</v>
      </c>
      <c r="J14" s="40">
        <f t="shared" si="1"/>
        <v>2532</v>
      </c>
      <c r="K14" s="42">
        <v>354.60660000000001</v>
      </c>
      <c r="L14" s="263">
        <v>22.788</v>
      </c>
      <c r="M14" s="264"/>
      <c r="N14" s="40">
        <f t="shared" si="2"/>
        <v>2909.3946000000001</v>
      </c>
      <c r="O14" s="208">
        <v>1</v>
      </c>
      <c r="P14" s="209">
        <v>1</v>
      </c>
      <c r="Q14" s="40">
        <f t="shared" si="3"/>
        <v>2910</v>
      </c>
      <c r="R14" s="279"/>
      <c r="S14" s="280"/>
    </row>
    <row r="15" spans="1:19" ht="16.5" customHeight="1" thickBot="1" x14ac:dyDescent="0.2">
      <c r="A15" s="233" t="s">
        <v>198</v>
      </c>
      <c r="B15" s="38">
        <v>7.5</v>
      </c>
      <c r="C15" s="321">
        <v>20</v>
      </c>
      <c r="D15" s="322"/>
      <c r="E15" s="43">
        <v>12</v>
      </c>
      <c r="F15" s="172">
        <v>180</v>
      </c>
      <c r="G15" s="173">
        <v>11</v>
      </c>
      <c r="H15" s="44">
        <f t="shared" si="0"/>
        <v>191</v>
      </c>
      <c r="I15" s="45">
        <v>240</v>
      </c>
      <c r="J15" s="44">
        <f t="shared" si="1"/>
        <v>2532</v>
      </c>
      <c r="K15" s="42">
        <v>354.60660000000001</v>
      </c>
      <c r="L15" s="253">
        <v>22.788</v>
      </c>
      <c r="M15" s="254"/>
      <c r="N15" s="44">
        <f t="shared" si="2"/>
        <v>2909.3946000000001</v>
      </c>
      <c r="O15" s="210">
        <v>1</v>
      </c>
      <c r="P15" s="211">
        <v>1</v>
      </c>
      <c r="Q15" s="44">
        <f t="shared" si="3"/>
        <v>2910</v>
      </c>
      <c r="R15" s="285"/>
      <c r="S15" s="286"/>
    </row>
    <row r="16" spans="1:19" ht="15" thickBot="1" x14ac:dyDescent="0.2">
      <c r="A16" s="46"/>
      <c r="B16" s="47"/>
      <c r="C16" s="47"/>
      <c r="D16" s="47"/>
      <c r="E16" s="48"/>
      <c r="F16" s="48"/>
      <c r="G16" s="48"/>
      <c r="H16" s="48"/>
      <c r="I16" s="47"/>
      <c r="J16" s="48"/>
      <c r="K16" s="49"/>
      <c r="L16" s="49"/>
      <c r="M16" s="289" t="s">
        <v>109</v>
      </c>
      <c r="N16" s="290"/>
      <c r="O16" s="281">
        <f>SUM(O10:O15)</f>
        <v>7</v>
      </c>
      <c r="P16" s="308"/>
      <c r="Q16" s="50">
        <f>SUM(Q10:Q15)</f>
        <v>19218</v>
      </c>
      <c r="R16" s="51"/>
      <c r="S16" s="26"/>
    </row>
    <row r="17" spans="1:19" ht="14.25" thickBot="1" x14ac:dyDescent="0.2">
      <c r="A17" s="232" t="s">
        <v>187</v>
      </c>
      <c r="B17" s="34"/>
      <c r="C17" s="34"/>
      <c r="D17" s="34"/>
      <c r="E17" s="34"/>
      <c r="F17" s="26"/>
      <c r="G17" s="35"/>
      <c r="H17" s="35"/>
      <c r="I17" s="26"/>
      <c r="J17" s="26"/>
      <c r="K17" s="26"/>
      <c r="L17" s="26"/>
      <c r="M17" s="26"/>
      <c r="N17" s="26"/>
      <c r="O17" s="26"/>
      <c r="P17" s="26"/>
      <c r="Q17" s="36" t="s">
        <v>135</v>
      </c>
      <c r="R17" s="36"/>
      <c r="S17" s="26"/>
    </row>
    <row r="18" spans="1:19" ht="14.25" customHeight="1" thickTop="1" x14ac:dyDescent="0.15">
      <c r="A18" s="297" t="s">
        <v>93</v>
      </c>
      <c r="B18" s="299" t="s">
        <v>72</v>
      </c>
      <c r="C18" s="291" t="s">
        <v>71</v>
      </c>
      <c r="D18" s="319"/>
      <c r="E18" s="291" t="s">
        <v>80</v>
      </c>
      <c r="F18" s="293" t="s">
        <v>74</v>
      </c>
      <c r="G18" s="295" t="s">
        <v>87</v>
      </c>
      <c r="H18" s="251" t="s">
        <v>141</v>
      </c>
      <c r="I18" s="295" t="s">
        <v>81</v>
      </c>
      <c r="J18" s="251" t="s">
        <v>139</v>
      </c>
      <c r="K18" s="305" t="s">
        <v>88</v>
      </c>
      <c r="L18" s="306"/>
      <c r="M18" s="307"/>
      <c r="N18" s="251" t="s">
        <v>140</v>
      </c>
      <c r="O18" s="305" t="s">
        <v>89</v>
      </c>
      <c r="P18" s="307"/>
      <c r="Q18" s="251" t="s">
        <v>180</v>
      </c>
      <c r="R18" s="259" t="s">
        <v>78</v>
      </c>
      <c r="S18" s="260"/>
    </row>
    <row r="19" spans="1:19" ht="14.25" thickBot="1" x14ac:dyDescent="0.2">
      <c r="A19" s="298"/>
      <c r="B19" s="300"/>
      <c r="C19" s="292"/>
      <c r="D19" s="320"/>
      <c r="E19" s="292"/>
      <c r="F19" s="294"/>
      <c r="G19" s="296"/>
      <c r="H19" s="252"/>
      <c r="I19" s="296"/>
      <c r="J19" s="252"/>
      <c r="K19" s="133" t="s">
        <v>95</v>
      </c>
      <c r="L19" s="267" t="s">
        <v>94</v>
      </c>
      <c r="M19" s="268"/>
      <c r="N19" s="252"/>
      <c r="O19" s="204" t="s">
        <v>90</v>
      </c>
      <c r="P19" s="205" t="s">
        <v>102</v>
      </c>
      <c r="Q19" s="252"/>
      <c r="R19" s="261"/>
      <c r="S19" s="262"/>
    </row>
    <row r="20" spans="1:19" ht="15.75" customHeight="1" thickTop="1" x14ac:dyDescent="0.15">
      <c r="A20" s="52" t="s">
        <v>75</v>
      </c>
      <c r="B20" s="53">
        <v>7.5</v>
      </c>
      <c r="C20" s="301">
        <v>20</v>
      </c>
      <c r="D20" s="302"/>
      <c r="E20" s="220">
        <v>1</v>
      </c>
      <c r="F20" s="130">
        <v>9000</v>
      </c>
      <c r="G20" s="174">
        <v>1</v>
      </c>
      <c r="H20" s="129">
        <f>IF(ISERROR((F20/1000*C20+G20)),0,(F20/1000*C20+G20))</f>
        <v>181</v>
      </c>
      <c r="I20" s="54">
        <v>1</v>
      </c>
      <c r="J20" s="129">
        <f>IF(ISERROR(H20*E20+I20),0,(SUM(H20*E20+I20)))</f>
        <v>182</v>
      </c>
      <c r="K20" s="55">
        <v>25.489100000000001</v>
      </c>
      <c r="L20" s="265">
        <v>1.6380000000000001</v>
      </c>
      <c r="M20" s="266"/>
      <c r="N20" s="129">
        <f>IF(ISERROR(SUM(J20:L20)),0,(SUM(J20:L20)))</f>
        <v>209.12710000000001</v>
      </c>
      <c r="O20" s="206">
        <v>2</v>
      </c>
      <c r="P20" s="207">
        <v>1</v>
      </c>
      <c r="Q20" s="129">
        <f>ROUNDUP(IF(ISERROR(N20*O20*P20),0,N20*O20*P20),0)</f>
        <v>419</v>
      </c>
      <c r="R20" s="283" t="s">
        <v>196</v>
      </c>
      <c r="S20" s="284"/>
    </row>
    <row r="21" spans="1:19" ht="15.75" customHeight="1" x14ac:dyDescent="0.15">
      <c r="A21" s="52" t="s">
        <v>193</v>
      </c>
      <c r="B21" s="53">
        <v>7.5</v>
      </c>
      <c r="C21" s="287">
        <v>18</v>
      </c>
      <c r="D21" s="288"/>
      <c r="E21" s="220">
        <v>1</v>
      </c>
      <c r="F21" s="130">
        <v>8250</v>
      </c>
      <c r="G21" s="174">
        <v>1</v>
      </c>
      <c r="H21" s="40">
        <f>IF(ISERROR((F21/1000*C21+G21)),0,(F21/1000*C21+G21))</f>
        <v>149.5</v>
      </c>
      <c r="I21" s="54"/>
      <c r="J21" s="40">
        <f t="shared" ref="J21:J22" si="4">IF(ISERROR(H21*E21+I21),0,(SUM(H21*E21+I21)))</f>
        <v>149.5</v>
      </c>
      <c r="K21" s="55">
        <v>20.937474999999999</v>
      </c>
      <c r="L21" s="263">
        <v>1.3454999999999999</v>
      </c>
      <c r="M21" s="264"/>
      <c r="N21" s="40">
        <f>IF(ISERROR(SUM(J21:L21)),0,(SUM(J21:L21)))</f>
        <v>171.78297499999999</v>
      </c>
      <c r="O21" s="206">
        <v>2</v>
      </c>
      <c r="P21" s="207">
        <v>0.4</v>
      </c>
      <c r="Q21" s="40">
        <f>ROUNDUP(IF(ISERROR(N21*O21*P21),0,N21*O21*P21),0)</f>
        <v>138</v>
      </c>
      <c r="R21" s="273" t="s">
        <v>91</v>
      </c>
      <c r="S21" s="274"/>
    </row>
    <row r="22" spans="1:19" ht="15.75" customHeight="1" x14ac:dyDescent="0.15">
      <c r="A22" s="52" t="s">
        <v>194</v>
      </c>
      <c r="B22" s="38">
        <v>7.5</v>
      </c>
      <c r="C22" s="287">
        <v>18</v>
      </c>
      <c r="D22" s="288"/>
      <c r="E22" s="222">
        <v>1</v>
      </c>
      <c r="F22" s="66">
        <v>8250</v>
      </c>
      <c r="G22" s="175">
        <v>1</v>
      </c>
      <c r="H22" s="40">
        <f>IF(ISERROR((F22/1000*C22+G22)),0,(F22/1000*C22+G22))</f>
        <v>149.5</v>
      </c>
      <c r="I22" s="41">
        <v>1</v>
      </c>
      <c r="J22" s="40">
        <f t="shared" si="4"/>
        <v>150.5</v>
      </c>
      <c r="K22" s="42">
        <v>21.077525000000001</v>
      </c>
      <c r="L22" s="263">
        <v>1.3545</v>
      </c>
      <c r="M22" s="264"/>
      <c r="N22" s="40">
        <f>IF(ISERROR(SUM(J22:L22)),0,(SUM(J22:L22)))</f>
        <v>172.93202500000001</v>
      </c>
      <c r="O22" s="208">
        <v>1</v>
      </c>
      <c r="P22" s="209">
        <v>0.3</v>
      </c>
      <c r="Q22" s="40">
        <f>ROUNDUP(IF(ISERROR(N22*O22*P22),0,N22*O22*P22),0)</f>
        <v>52</v>
      </c>
      <c r="R22" s="273" t="s">
        <v>134</v>
      </c>
      <c r="S22" s="274"/>
    </row>
    <row r="23" spans="1:19" ht="15.75" customHeight="1" thickBot="1" x14ac:dyDescent="0.2">
      <c r="A23" s="56" t="s">
        <v>195</v>
      </c>
      <c r="B23" s="57">
        <v>7.5</v>
      </c>
      <c r="C23" s="321">
        <v>18</v>
      </c>
      <c r="D23" s="322"/>
      <c r="E23" s="221">
        <v>12</v>
      </c>
      <c r="F23" s="68">
        <v>8250</v>
      </c>
      <c r="G23" s="58">
        <v>1</v>
      </c>
      <c r="H23" s="44">
        <f>IF(ISERROR((F23/1000*C23+G23)),0,(F23/1000*C23+G23))</f>
        <v>149.5</v>
      </c>
      <c r="I23" s="45">
        <v>2</v>
      </c>
      <c r="J23" s="44">
        <f>IF(ISERROR(H23*E23+I23),0,(SUM(H23*E23+I23)))</f>
        <v>1796</v>
      </c>
      <c r="K23" s="59">
        <v>251.52980000000002</v>
      </c>
      <c r="L23" s="253">
        <v>16.164000000000001</v>
      </c>
      <c r="M23" s="254"/>
      <c r="N23" s="44">
        <f>IF(ISERROR(SUM(J23:L23)),0,(SUM(J23:L23)))</f>
        <v>2063.6938</v>
      </c>
      <c r="O23" s="210">
        <v>6</v>
      </c>
      <c r="P23" s="211">
        <v>0.2</v>
      </c>
      <c r="Q23" s="44">
        <f>ROUNDUP(IF(ISERROR(N23*O23*P23),0,N23*O23*P23),0)</f>
        <v>2477</v>
      </c>
      <c r="R23" s="271" t="s">
        <v>92</v>
      </c>
      <c r="S23" s="272"/>
    </row>
    <row r="24" spans="1:19" ht="15.75" thickTop="1" thickBot="1" x14ac:dyDescent="0.2">
      <c r="A24" s="60"/>
      <c r="B24" s="60"/>
      <c r="C24" s="60"/>
      <c r="D24" s="60"/>
      <c r="E24" s="60"/>
      <c r="F24" s="60"/>
      <c r="G24" s="60"/>
      <c r="H24" s="60"/>
      <c r="I24" s="60"/>
      <c r="J24" s="60"/>
      <c r="K24" s="61"/>
      <c r="L24" s="61"/>
      <c r="M24" s="62"/>
      <c r="N24" s="63" t="s">
        <v>108</v>
      </c>
      <c r="O24" s="281">
        <f>SUM(O20:O23)</f>
        <v>11</v>
      </c>
      <c r="P24" s="282"/>
      <c r="Q24" s="64">
        <f>SUM(Q20:Q23)</f>
        <v>3086</v>
      </c>
      <c r="R24" s="65"/>
      <c r="S24" s="26"/>
    </row>
    <row r="25" spans="1:19" ht="14.25" thickBot="1" x14ac:dyDescent="0.2">
      <c r="A25" s="232" t="s">
        <v>200</v>
      </c>
      <c r="B25" s="34"/>
      <c r="C25" s="34"/>
      <c r="D25" s="34"/>
      <c r="E25" s="34"/>
      <c r="F25" s="26"/>
      <c r="G25" s="35"/>
      <c r="H25" s="35"/>
      <c r="I25" s="26"/>
      <c r="J25" s="26"/>
      <c r="K25" s="26"/>
      <c r="L25" s="26"/>
      <c r="M25" s="26"/>
      <c r="N25" s="26"/>
      <c r="O25" s="26"/>
      <c r="P25" s="26"/>
      <c r="Q25" s="36" t="s">
        <v>135</v>
      </c>
      <c r="R25" s="36"/>
      <c r="S25" s="26"/>
    </row>
    <row r="26" spans="1:19" ht="14.25" customHeight="1" thickTop="1" x14ac:dyDescent="0.15">
      <c r="A26" s="297" t="s">
        <v>93</v>
      </c>
      <c r="B26" s="299" t="s">
        <v>72</v>
      </c>
      <c r="C26" s="291" t="s">
        <v>71</v>
      </c>
      <c r="D26" s="319"/>
      <c r="E26" s="291" t="s">
        <v>80</v>
      </c>
      <c r="F26" s="293" t="s">
        <v>73</v>
      </c>
      <c r="G26" s="291" t="s">
        <v>87</v>
      </c>
      <c r="H26" s="251" t="s">
        <v>142</v>
      </c>
      <c r="I26" s="295" t="s">
        <v>81</v>
      </c>
      <c r="J26" s="251" t="s">
        <v>139</v>
      </c>
      <c r="K26" s="305" t="s">
        <v>88</v>
      </c>
      <c r="L26" s="306"/>
      <c r="M26" s="307"/>
      <c r="N26" s="251" t="s">
        <v>140</v>
      </c>
      <c r="O26" s="305" t="s">
        <v>89</v>
      </c>
      <c r="P26" s="307"/>
      <c r="Q26" s="251" t="s">
        <v>180</v>
      </c>
      <c r="R26" s="259" t="s">
        <v>78</v>
      </c>
      <c r="S26" s="260"/>
    </row>
    <row r="27" spans="1:19" ht="14.25" thickBot="1" x14ac:dyDescent="0.2">
      <c r="A27" s="298"/>
      <c r="B27" s="300"/>
      <c r="C27" s="292"/>
      <c r="D27" s="320"/>
      <c r="E27" s="292"/>
      <c r="F27" s="294"/>
      <c r="G27" s="292"/>
      <c r="H27" s="252"/>
      <c r="I27" s="296"/>
      <c r="J27" s="252"/>
      <c r="K27" s="133" t="s">
        <v>95</v>
      </c>
      <c r="L27" s="267" t="s">
        <v>94</v>
      </c>
      <c r="M27" s="268"/>
      <c r="N27" s="252"/>
      <c r="O27" s="204" t="s">
        <v>90</v>
      </c>
      <c r="P27" s="205" t="s">
        <v>102</v>
      </c>
      <c r="Q27" s="252"/>
      <c r="R27" s="261"/>
      <c r="S27" s="262"/>
    </row>
    <row r="28" spans="1:19" ht="16.5" customHeight="1" thickTop="1" x14ac:dyDescent="0.15">
      <c r="A28" s="52" t="s">
        <v>189</v>
      </c>
      <c r="B28" s="53">
        <v>5.5</v>
      </c>
      <c r="C28" s="301">
        <v>16</v>
      </c>
      <c r="D28" s="302"/>
      <c r="E28" s="220">
        <v>12</v>
      </c>
      <c r="F28" s="130">
        <v>1200</v>
      </c>
      <c r="G28" s="176">
        <v>1</v>
      </c>
      <c r="H28" s="129">
        <f>IF(ISERROR((F28/1000*B28*C28*E28+G28)),0,(F28/1000*B28*C28+G28))</f>
        <v>106.6</v>
      </c>
      <c r="I28" s="54">
        <v>0</v>
      </c>
      <c r="J28" s="129">
        <f>IF(ISERROR(H28*12+I28),0,(SUM(H28*E28+I28)))</f>
        <v>1279.1999999999998</v>
      </c>
      <c r="K28" s="55">
        <v>163.01820000000001</v>
      </c>
      <c r="L28" s="265">
        <v>10.475999999999999</v>
      </c>
      <c r="M28" s="266"/>
      <c r="N28" s="129">
        <f>IF(ISERROR(SUM(J28:L28)),0,(SUM(J28:L28)))</f>
        <v>1452.6941999999999</v>
      </c>
      <c r="O28" s="206">
        <v>2</v>
      </c>
      <c r="P28" s="207">
        <v>1</v>
      </c>
      <c r="Q28" s="129">
        <f>ROUNDUP(IF(ISERROR(N28*O28*P28),0,N28*O28*P28),0)</f>
        <v>2906</v>
      </c>
      <c r="R28" s="283"/>
      <c r="S28" s="284"/>
    </row>
    <row r="29" spans="1:19" ht="16.5" customHeight="1" x14ac:dyDescent="0.15">
      <c r="A29" s="37" t="s">
        <v>190</v>
      </c>
      <c r="B29" s="38">
        <v>4</v>
      </c>
      <c r="C29" s="287">
        <v>16</v>
      </c>
      <c r="D29" s="288"/>
      <c r="E29" s="222">
        <v>12</v>
      </c>
      <c r="F29" s="66">
        <v>1100</v>
      </c>
      <c r="G29" s="177">
        <v>1</v>
      </c>
      <c r="H29" s="40">
        <f>IF(ISERROR((F29/1000*B29*C29*E29+G29)),0,(F29/1000*B29*C29+G29))</f>
        <v>71.400000000000006</v>
      </c>
      <c r="I29" s="41">
        <v>0</v>
      </c>
      <c r="J29" s="40">
        <f>IF(ISERROR(H29*12+I29),0,(SUM(H29*E29+I29)))</f>
        <v>856.80000000000007</v>
      </c>
      <c r="K29" s="42">
        <v>0</v>
      </c>
      <c r="L29" s="263">
        <v>7.7112000000000007</v>
      </c>
      <c r="M29" s="264"/>
      <c r="N29" s="40">
        <f>IF(ISERROR(SUM(J29:L29)),0,(SUM(J29:L29)))</f>
        <v>864.51120000000003</v>
      </c>
      <c r="O29" s="208">
        <v>2</v>
      </c>
      <c r="P29" s="209">
        <v>0.5</v>
      </c>
      <c r="Q29" s="40">
        <f>ROUNDUP(IF(ISERROR(N29*O29*P29),0,N29*O29*P29),0)</f>
        <v>865</v>
      </c>
      <c r="R29" s="273" t="s">
        <v>120</v>
      </c>
      <c r="S29" s="274"/>
    </row>
    <row r="30" spans="1:19" ht="16.5" customHeight="1" x14ac:dyDescent="0.15">
      <c r="A30" s="37" t="s">
        <v>191</v>
      </c>
      <c r="B30" s="38">
        <v>4</v>
      </c>
      <c r="C30" s="287">
        <v>16</v>
      </c>
      <c r="D30" s="288"/>
      <c r="E30" s="222">
        <v>12</v>
      </c>
      <c r="F30" s="67">
        <v>1100</v>
      </c>
      <c r="G30" s="178">
        <v>2</v>
      </c>
      <c r="H30" s="40">
        <f>IF(ISERROR((F30/1000*B30*C30*E30+G30)),0,(F30/1000*B30*C30+G30))</f>
        <v>72.400000000000006</v>
      </c>
      <c r="I30" s="41">
        <v>0</v>
      </c>
      <c r="J30" s="40">
        <f>IF(ISERROR(H30*12+I30),0,(SUM(H30*E30+I30)))</f>
        <v>868.80000000000007</v>
      </c>
      <c r="K30" s="42">
        <v>0</v>
      </c>
      <c r="L30" s="263">
        <v>7.8192000000000004</v>
      </c>
      <c r="M30" s="264"/>
      <c r="N30" s="40">
        <f>IF(ISERROR(SUM(J30:L30)),0,(SUM(J30:L30)))</f>
        <v>876.61920000000009</v>
      </c>
      <c r="O30" s="208">
        <v>1</v>
      </c>
      <c r="P30" s="209">
        <v>0.5</v>
      </c>
      <c r="Q30" s="40">
        <f>ROUNDUP(IF(ISERROR(N30*O30*P30),0,N30*O30*P30),0)</f>
        <v>439</v>
      </c>
      <c r="R30" s="273" t="s">
        <v>92</v>
      </c>
      <c r="S30" s="274"/>
    </row>
    <row r="31" spans="1:19" ht="16.5" customHeight="1" thickBot="1" x14ac:dyDescent="0.2">
      <c r="A31" s="37" t="s">
        <v>192</v>
      </c>
      <c r="B31" s="38">
        <v>4</v>
      </c>
      <c r="C31" s="321">
        <v>12</v>
      </c>
      <c r="D31" s="322"/>
      <c r="E31" s="221">
        <v>6</v>
      </c>
      <c r="F31" s="68">
        <v>1100</v>
      </c>
      <c r="G31" s="179">
        <v>1</v>
      </c>
      <c r="H31" s="44">
        <f>IF(ISERROR((F31/1000*B31*C31*E31+G31)),0,(F31/1000*B31*C31+G31))</f>
        <v>53.800000000000004</v>
      </c>
      <c r="I31" s="45">
        <v>0</v>
      </c>
      <c r="J31" s="44">
        <f>IF(ISERROR(H31*12+I31),0,(SUM(H31*E31+I31)))</f>
        <v>322.8</v>
      </c>
      <c r="K31" s="59">
        <v>0</v>
      </c>
      <c r="L31" s="253">
        <v>2.9052000000000002</v>
      </c>
      <c r="M31" s="254"/>
      <c r="N31" s="44">
        <f>IF(ISERROR(SUM(J31:L31)),0,(SUM(J31:L31)))</f>
        <v>325.70519999999999</v>
      </c>
      <c r="O31" s="210">
        <v>4</v>
      </c>
      <c r="P31" s="211">
        <v>1</v>
      </c>
      <c r="Q31" s="44">
        <f>ROUNDUP(IF(ISERROR(N31*O31*P31),0,N31*O31*P31),0)</f>
        <v>1303</v>
      </c>
      <c r="R31" s="271" t="s">
        <v>76</v>
      </c>
      <c r="S31" s="272"/>
    </row>
    <row r="32" spans="1:19" s="22" customFormat="1" thickTop="1" thickBot="1" x14ac:dyDescent="0.2">
      <c r="A32" s="69"/>
      <c r="B32" s="69"/>
      <c r="C32" s="69"/>
      <c r="D32" s="69"/>
      <c r="E32" s="70"/>
      <c r="F32" s="70"/>
      <c r="G32" s="69"/>
      <c r="H32" s="70"/>
      <c r="I32" s="69"/>
      <c r="J32" s="70"/>
      <c r="K32" s="71"/>
      <c r="L32" s="72"/>
      <c r="M32" s="73"/>
      <c r="N32" s="63" t="s">
        <v>107</v>
      </c>
      <c r="O32" s="281">
        <f>SUM(O28:O31)</f>
        <v>9</v>
      </c>
      <c r="P32" s="282"/>
      <c r="Q32" s="74">
        <f>ROUNDUP(SUM(Q28:Q31),0)</f>
        <v>5513</v>
      </c>
      <c r="R32" s="75"/>
      <c r="S32" s="76"/>
    </row>
    <row r="33" spans="1:22" s="22" customFormat="1" ht="3.75" customHeight="1" x14ac:dyDescent="0.15">
      <c r="A33" s="76"/>
      <c r="B33" s="76"/>
      <c r="C33" s="76"/>
      <c r="D33" s="76"/>
      <c r="E33" s="76"/>
      <c r="F33" s="76"/>
      <c r="G33" s="76"/>
      <c r="H33" s="76"/>
      <c r="I33" s="76"/>
      <c r="J33" s="76"/>
      <c r="K33" s="76"/>
      <c r="L33" s="76"/>
      <c r="M33" s="76"/>
      <c r="N33" s="76"/>
      <c r="O33" s="76"/>
      <c r="P33" s="76"/>
      <c r="Q33" s="76"/>
      <c r="R33" s="76"/>
      <c r="S33" s="76"/>
    </row>
    <row r="34" spans="1:22" s="80" customFormat="1" ht="12.75" thickBot="1" x14ac:dyDescent="0.2">
      <c r="A34" s="77" t="s">
        <v>178</v>
      </c>
      <c r="B34" s="76"/>
      <c r="C34" s="76"/>
      <c r="D34" s="76"/>
      <c r="E34" s="76"/>
      <c r="F34" s="76"/>
      <c r="G34" s="76"/>
      <c r="H34" s="76"/>
      <c r="I34" s="76"/>
      <c r="J34" s="78" t="s">
        <v>135</v>
      </c>
      <c r="K34" s="76"/>
      <c r="L34" s="36"/>
      <c r="M34" s="76"/>
      <c r="N34" s="225"/>
      <c r="O34" s="226"/>
      <c r="P34" s="226"/>
      <c r="Q34" s="226"/>
      <c r="R34" s="226"/>
      <c r="S34" s="79"/>
      <c r="T34" s="330"/>
      <c r="U34" s="330"/>
      <c r="V34" s="330"/>
    </row>
    <row r="35" spans="1:22" s="80" customFormat="1" ht="12" customHeight="1" x14ac:dyDescent="0.15">
      <c r="A35" s="309" t="s">
        <v>93</v>
      </c>
      <c r="B35" s="291" t="s">
        <v>99</v>
      </c>
      <c r="C35" s="317"/>
      <c r="D35" s="333" t="s">
        <v>100</v>
      </c>
      <c r="E35" s="319"/>
      <c r="F35" s="351" t="s">
        <v>179</v>
      </c>
      <c r="G35" s="347" t="s">
        <v>177</v>
      </c>
      <c r="H35" s="349" t="s">
        <v>183</v>
      </c>
      <c r="I35" s="350"/>
      <c r="J35" s="345" t="s">
        <v>184</v>
      </c>
      <c r="K35" s="341" t="s">
        <v>132</v>
      </c>
      <c r="L35" s="342"/>
      <c r="M35" s="79"/>
      <c r="N35" s="227"/>
      <c r="O35" s="227"/>
      <c r="P35" s="227"/>
      <c r="Q35" s="227"/>
      <c r="R35" s="228"/>
      <c r="S35" s="79"/>
    </row>
    <row r="36" spans="1:22" s="80" customFormat="1" ht="14.45" customHeight="1" thickBot="1" x14ac:dyDescent="0.2">
      <c r="A36" s="310"/>
      <c r="B36" s="292"/>
      <c r="C36" s="318"/>
      <c r="D36" s="334"/>
      <c r="E36" s="320"/>
      <c r="F36" s="352"/>
      <c r="G36" s="348"/>
      <c r="H36" s="134" t="s">
        <v>90</v>
      </c>
      <c r="I36" s="135" t="s">
        <v>102</v>
      </c>
      <c r="J36" s="346"/>
      <c r="K36" s="343"/>
      <c r="L36" s="344"/>
      <c r="M36" s="79"/>
      <c r="N36" s="229"/>
      <c r="O36" s="229"/>
      <c r="P36" s="230"/>
      <c r="Q36" s="230"/>
      <c r="R36" s="231"/>
      <c r="S36" s="79"/>
    </row>
    <row r="37" spans="1:22" s="80" customFormat="1" ht="16.5" customHeight="1" thickTop="1" x14ac:dyDescent="0.15">
      <c r="A37" s="212" t="s">
        <v>52</v>
      </c>
      <c r="B37" s="315"/>
      <c r="C37" s="316"/>
      <c r="D37" s="331"/>
      <c r="E37" s="332"/>
      <c r="F37" s="138">
        <v>4800</v>
      </c>
      <c r="G37" s="129">
        <f>B37*D37+F37</f>
        <v>4800</v>
      </c>
      <c r="H37" s="161">
        <v>1</v>
      </c>
      <c r="I37" s="162">
        <v>0.5</v>
      </c>
      <c r="J37" s="131">
        <f>ROUNDUP(IF(ISERROR(G37*H37*I37),0,G37*H37*I37),0)</f>
        <v>2400</v>
      </c>
      <c r="K37" s="339" t="s">
        <v>111</v>
      </c>
      <c r="L37" s="340"/>
      <c r="M37" s="79"/>
      <c r="N37" s="229"/>
      <c r="O37" s="229"/>
      <c r="P37" s="230"/>
      <c r="Q37" s="230"/>
      <c r="R37" s="231"/>
      <c r="S37" s="79"/>
    </row>
    <row r="38" spans="1:22" s="80" customFormat="1" ht="16.5" customHeight="1" x14ac:dyDescent="0.15">
      <c r="A38" s="213" t="s">
        <v>121</v>
      </c>
      <c r="B38" s="313">
        <v>10</v>
      </c>
      <c r="C38" s="314"/>
      <c r="D38" s="353">
        <v>1</v>
      </c>
      <c r="E38" s="354"/>
      <c r="F38" s="136"/>
      <c r="G38" s="40">
        <f>B38*D38+F38</f>
        <v>10</v>
      </c>
      <c r="H38" s="163">
        <v>3</v>
      </c>
      <c r="I38" s="164">
        <v>1</v>
      </c>
      <c r="J38" s="81">
        <f>ROUNDUP(IF(ISERROR(G38*H38*I38),0,G38*H38*I38),0)</f>
        <v>30</v>
      </c>
      <c r="K38" s="337" t="s">
        <v>188</v>
      </c>
      <c r="L38" s="338"/>
      <c r="M38" s="79"/>
      <c r="N38" s="229"/>
      <c r="O38" s="229"/>
      <c r="P38" s="229"/>
      <c r="Q38" s="229"/>
      <c r="R38" s="231"/>
      <c r="S38" s="79"/>
    </row>
    <row r="39" spans="1:22" s="80" customFormat="1" ht="16.5" customHeight="1" thickBot="1" x14ac:dyDescent="0.2">
      <c r="A39" s="214" t="s">
        <v>122</v>
      </c>
      <c r="B39" s="311">
        <v>50</v>
      </c>
      <c r="C39" s="312"/>
      <c r="D39" s="355">
        <v>12</v>
      </c>
      <c r="E39" s="356"/>
      <c r="F39" s="137"/>
      <c r="G39" s="44">
        <f t="shared" ref="G39" si="5">B39*E39+F39</f>
        <v>0</v>
      </c>
      <c r="H39" s="165">
        <v>12</v>
      </c>
      <c r="I39" s="166">
        <v>1</v>
      </c>
      <c r="J39" s="82">
        <f>ROUNDUP(IF(ISERROR(G39*H39*I39),0,G39*H39*I39),)</f>
        <v>0</v>
      </c>
      <c r="K39" s="335" t="s">
        <v>123</v>
      </c>
      <c r="L39" s="336"/>
      <c r="M39" s="79"/>
      <c r="N39" s="229"/>
      <c r="O39" s="229"/>
      <c r="P39" s="230"/>
      <c r="Q39" s="230"/>
      <c r="R39" s="231"/>
      <c r="S39" s="79"/>
    </row>
    <row r="40" spans="1:22" s="80" customFormat="1" ht="12.75" thickBot="1" x14ac:dyDescent="0.2">
      <c r="A40" s="79"/>
      <c r="B40" s="79"/>
      <c r="C40" s="79"/>
      <c r="D40" s="79"/>
      <c r="E40" s="79"/>
      <c r="F40" s="83"/>
      <c r="G40" s="84" t="s">
        <v>106</v>
      </c>
      <c r="H40" s="303">
        <f>SUM(H37:H39)</f>
        <v>16</v>
      </c>
      <c r="I40" s="304"/>
      <c r="J40" s="85">
        <f>ROUNDUP(SUM(J37:J39),0)</f>
        <v>2430</v>
      </c>
      <c r="K40" s="79"/>
      <c r="L40" s="79"/>
      <c r="M40" s="79"/>
      <c r="N40" s="86"/>
      <c r="O40" s="86"/>
      <c r="P40" s="86"/>
      <c r="Q40" s="86"/>
      <c r="R40" s="87"/>
      <c r="S40" s="79"/>
    </row>
    <row r="41" spans="1:22" s="88" customFormat="1" ht="16.5" customHeight="1" x14ac:dyDescent="0.15">
      <c r="G41" s="89"/>
      <c r="H41" s="90"/>
      <c r="I41" s="90"/>
      <c r="J41" s="91"/>
      <c r="N41" s="92"/>
      <c r="O41" s="92"/>
      <c r="P41" s="92"/>
      <c r="Q41" s="92"/>
      <c r="R41" s="93"/>
    </row>
    <row r="42" spans="1:22" s="94" customFormat="1" ht="14.25" customHeight="1" x14ac:dyDescent="0.15">
      <c r="A42" s="327" t="s">
        <v>110</v>
      </c>
      <c r="B42" s="327"/>
      <c r="C42" s="327"/>
      <c r="D42" s="327"/>
      <c r="E42" s="327"/>
      <c r="F42" s="327"/>
      <c r="G42" s="180"/>
      <c r="H42" s="180"/>
      <c r="I42" s="180"/>
      <c r="J42" s="180"/>
      <c r="K42" s="180"/>
      <c r="L42" s="180"/>
      <c r="M42" s="180"/>
      <c r="N42" s="180"/>
      <c r="O42" s="180"/>
      <c r="P42" s="180"/>
      <c r="Q42" s="180"/>
      <c r="R42" s="180"/>
    </row>
    <row r="43" spans="1:22" s="94" customFormat="1" ht="24.75" customHeight="1" thickBot="1" x14ac:dyDescent="0.2">
      <c r="A43" s="329" t="s">
        <v>117</v>
      </c>
      <c r="B43" s="329"/>
      <c r="C43" s="329" t="s">
        <v>116</v>
      </c>
      <c r="D43" s="329"/>
      <c r="E43" s="329"/>
      <c r="F43" s="329"/>
      <c r="G43" s="329"/>
      <c r="H43" s="329"/>
      <c r="I43" s="329"/>
      <c r="J43" s="329"/>
      <c r="K43" s="329"/>
      <c r="L43" s="329"/>
      <c r="M43" s="329"/>
      <c r="N43" s="329"/>
      <c r="O43" s="329"/>
      <c r="P43" s="329"/>
      <c r="Q43" s="329"/>
      <c r="R43" s="329"/>
    </row>
    <row r="44" spans="1:22" s="94" customFormat="1" ht="30" customHeight="1" thickTop="1" x14ac:dyDescent="0.15">
      <c r="A44" s="328" t="s">
        <v>124</v>
      </c>
      <c r="B44" s="328"/>
      <c r="C44" s="328" t="s">
        <v>112</v>
      </c>
      <c r="D44" s="328"/>
      <c r="E44" s="328"/>
      <c r="F44" s="328"/>
      <c r="G44" s="328"/>
      <c r="H44" s="328"/>
      <c r="I44" s="328"/>
      <c r="J44" s="328"/>
      <c r="K44" s="328"/>
      <c r="L44" s="328"/>
      <c r="M44" s="328"/>
      <c r="N44" s="328"/>
      <c r="O44" s="328"/>
      <c r="P44" s="328"/>
      <c r="Q44" s="328"/>
      <c r="R44" s="328"/>
      <c r="U44" s="95"/>
    </row>
    <row r="45" spans="1:22" s="22" customFormat="1" ht="30" customHeight="1" x14ac:dyDescent="0.15">
      <c r="A45" s="326" t="s">
        <v>125</v>
      </c>
      <c r="B45" s="326"/>
      <c r="C45" s="326" t="s">
        <v>97</v>
      </c>
      <c r="D45" s="326"/>
      <c r="E45" s="326"/>
      <c r="F45" s="326"/>
      <c r="G45" s="326"/>
      <c r="H45" s="326"/>
      <c r="I45" s="326"/>
      <c r="J45" s="326"/>
      <c r="K45" s="326"/>
      <c r="L45" s="326"/>
      <c r="M45" s="326"/>
      <c r="N45" s="326"/>
      <c r="O45" s="326"/>
      <c r="P45" s="326"/>
      <c r="Q45" s="326"/>
      <c r="R45" s="326"/>
    </row>
    <row r="46" spans="1:22" s="22" customFormat="1" ht="30" customHeight="1" x14ac:dyDescent="0.15">
      <c r="A46" s="326" t="s">
        <v>126</v>
      </c>
      <c r="B46" s="326"/>
      <c r="C46" s="326" t="s">
        <v>113</v>
      </c>
      <c r="D46" s="326"/>
      <c r="E46" s="326"/>
      <c r="F46" s="326"/>
      <c r="G46" s="326"/>
      <c r="H46" s="326"/>
      <c r="I46" s="326"/>
      <c r="J46" s="326"/>
      <c r="K46" s="326"/>
      <c r="L46" s="326"/>
      <c r="M46" s="326"/>
      <c r="N46" s="326"/>
      <c r="O46" s="326"/>
      <c r="P46" s="326"/>
      <c r="Q46" s="326"/>
      <c r="R46" s="326"/>
    </row>
    <row r="47" spans="1:22" s="22" customFormat="1" ht="30" customHeight="1" x14ac:dyDescent="0.15">
      <c r="A47" s="326" t="s">
        <v>127</v>
      </c>
      <c r="B47" s="326"/>
      <c r="C47" s="326" t="s">
        <v>114</v>
      </c>
      <c r="D47" s="326"/>
      <c r="E47" s="326"/>
      <c r="F47" s="326"/>
      <c r="G47" s="326"/>
      <c r="H47" s="326"/>
      <c r="I47" s="326"/>
      <c r="J47" s="326"/>
      <c r="K47" s="326"/>
      <c r="L47" s="326"/>
      <c r="M47" s="326"/>
      <c r="N47" s="326"/>
      <c r="O47" s="326"/>
      <c r="P47" s="326"/>
      <c r="Q47" s="326"/>
      <c r="R47" s="326"/>
    </row>
    <row r="48" spans="1:22" s="22" customFormat="1" ht="30" customHeight="1" x14ac:dyDescent="0.15">
      <c r="A48" s="326" t="s">
        <v>128</v>
      </c>
      <c r="B48" s="326"/>
      <c r="C48" s="326" t="s">
        <v>98</v>
      </c>
      <c r="D48" s="326"/>
      <c r="E48" s="326"/>
      <c r="F48" s="326"/>
      <c r="G48" s="326"/>
      <c r="H48" s="326"/>
      <c r="I48" s="326"/>
      <c r="J48" s="326"/>
      <c r="K48" s="326"/>
      <c r="L48" s="326"/>
      <c r="M48" s="326"/>
      <c r="N48" s="326"/>
      <c r="O48" s="326"/>
      <c r="P48" s="326"/>
      <c r="Q48" s="326"/>
      <c r="R48" s="326"/>
    </row>
    <row r="49" spans="1:18" s="22" customFormat="1" ht="30" customHeight="1" x14ac:dyDescent="0.15">
      <c r="A49" s="325" t="s">
        <v>147</v>
      </c>
      <c r="B49" s="325"/>
      <c r="C49" s="326" t="s">
        <v>115</v>
      </c>
      <c r="D49" s="326"/>
      <c r="E49" s="326"/>
      <c r="F49" s="326"/>
      <c r="G49" s="326"/>
      <c r="H49" s="326"/>
      <c r="I49" s="326"/>
      <c r="J49" s="326"/>
      <c r="K49" s="326"/>
      <c r="L49" s="326"/>
      <c r="M49" s="326"/>
      <c r="N49" s="326"/>
      <c r="O49" s="326"/>
      <c r="P49" s="326"/>
      <c r="Q49" s="326"/>
      <c r="R49" s="326"/>
    </row>
    <row r="50" spans="1:18" s="22" customFormat="1" ht="16.5" customHeight="1" x14ac:dyDescent="0.15">
      <c r="A50" s="326" t="s">
        <v>129</v>
      </c>
      <c r="B50" s="326"/>
      <c r="C50" s="357" t="s">
        <v>103</v>
      </c>
      <c r="D50" s="357"/>
      <c r="E50" s="357"/>
      <c r="F50" s="357"/>
      <c r="G50" s="357"/>
      <c r="H50" s="357"/>
      <c r="I50" s="357"/>
      <c r="J50" s="357"/>
      <c r="K50" s="357"/>
      <c r="L50" s="357"/>
      <c r="M50" s="357"/>
      <c r="N50" s="357"/>
      <c r="O50" s="357"/>
      <c r="P50" s="357"/>
      <c r="Q50" s="357"/>
      <c r="R50" s="357"/>
    </row>
    <row r="51" spans="1:18" s="22" customFormat="1" ht="16.5" customHeight="1" x14ac:dyDescent="0.15">
      <c r="A51" s="326"/>
      <c r="B51" s="326"/>
      <c r="C51" s="358" t="s">
        <v>104</v>
      </c>
      <c r="D51" s="358"/>
      <c r="E51" s="358"/>
      <c r="F51" s="358"/>
      <c r="G51" s="358"/>
      <c r="H51" s="358"/>
      <c r="I51" s="358"/>
      <c r="J51" s="358"/>
      <c r="K51" s="358"/>
      <c r="L51" s="358"/>
      <c r="M51" s="358"/>
      <c r="N51" s="358"/>
      <c r="O51" s="358"/>
      <c r="P51" s="358"/>
      <c r="Q51" s="358"/>
      <c r="R51" s="358"/>
    </row>
    <row r="52" spans="1:18" s="22" customFormat="1" ht="16.5" customHeight="1" x14ac:dyDescent="0.15">
      <c r="A52" s="326"/>
      <c r="B52" s="326"/>
      <c r="C52" s="328" t="s">
        <v>105</v>
      </c>
      <c r="D52" s="328"/>
      <c r="E52" s="328"/>
      <c r="F52" s="328"/>
      <c r="G52" s="328"/>
      <c r="H52" s="328"/>
      <c r="I52" s="328"/>
      <c r="J52" s="328"/>
      <c r="K52" s="328"/>
      <c r="L52" s="328"/>
      <c r="M52" s="328"/>
      <c r="N52" s="328"/>
      <c r="O52" s="328"/>
      <c r="P52" s="328"/>
      <c r="Q52" s="328"/>
      <c r="R52" s="328"/>
    </row>
    <row r="53" spans="1:18" s="22" customFormat="1" ht="16.5" customHeight="1" x14ac:dyDescent="0.15">
      <c r="A53" s="326" t="s">
        <v>130</v>
      </c>
      <c r="B53" s="326"/>
      <c r="C53" s="359" t="s">
        <v>118</v>
      </c>
      <c r="D53" s="359"/>
      <c r="E53" s="359"/>
      <c r="F53" s="359"/>
      <c r="G53" s="357" t="s">
        <v>201</v>
      </c>
      <c r="H53" s="357"/>
      <c r="I53" s="357"/>
      <c r="J53" s="357"/>
      <c r="K53" s="357"/>
      <c r="L53" s="357"/>
      <c r="M53" s="357"/>
      <c r="N53" s="357"/>
      <c r="O53" s="357"/>
      <c r="P53" s="357"/>
      <c r="Q53" s="357"/>
      <c r="R53" s="357"/>
    </row>
    <row r="54" spans="1:18" s="22" customFormat="1" ht="16.5" customHeight="1" x14ac:dyDescent="0.15">
      <c r="A54" s="326"/>
      <c r="B54" s="326"/>
      <c r="C54" s="359"/>
      <c r="D54" s="359"/>
      <c r="E54" s="359"/>
      <c r="F54" s="359"/>
      <c r="G54" s="328" t="s">
        <v>202</v>
      </c>
      <c r="H54" s="328"/>
      <c r="I54" s="328"/>
      <c r="J54" s="328"/>
      <c r="K54" s="328"/>
      <c r="L54" s="328"/>
      <c r="M54" s="328"/>
      <c r="N54" s="328"/>
      <c r="O54" s="328"/>
      <c r="P54" s="328"/>
      <c r="Q54" s="328"/>
      <c r="R54" s="328"/>
    </row>
    <row r="55" spans="1:18" s="22" customFormat="1" ht="16.5" customHeight="1" x14ac:dyDescent="0.15">
      <c r="A55" s="326"/>
      <c r="B55" s="326"/>
      <c r="C55" s="359" t="s">
        <v>119</v>
      </c>
      <c r="D55" s="359"/>
      <c r="E55" s="359"/>
      <c r="F55" s="359"/>
      <c r="G55" s="326" t="s">
        <v>203</v>
      </c>
      <c r="H55" s="326"/>
      <c r="I55" s="326"/>
      <c r="J55" s="326"/>
      <c r="K55" s="326"/>
      <c r="L55" s="326"/>
      <c r="M55" s="326"/>
      <c r="N55" s="326"/>
      <c r="O55" s="326"/>
      <c r="P55" s="326"/>
      <c r="Q55" s="326"/>
      <c r="R55" s="326"/>
    </row>
    <row r="56" spans="1:18" ht="49.5" customHeight="1" x14ac:dyDescent="0.15">
      <c r="A56" s="326" t="s">
        <v>131</v>
      </c>
      <c r="B56" s="326"/>
      <c r="C56" s="325" t="s">
        <v>133</v>
      </c>
      <c r="D56" s="325"/>
      <c r="E56" s="325"/>
      <c r="F56" s="325"/>
      <c r="G56" s="325"/>
      <c r="H56" s="325"/>
      <c r="I56" s="325"/>
      <c r="J56" s="325"/>
      <c r="K56" s="325"/>
      <c r="L56" s="325"/>
      <c r="M56" s="325"/>
      <c r="N56" s="325"/>
      <c r="O56" s="325"/>
      <c r="P56" s="325"/>
      <c r="Q56" s="325"/>
      <c r="R56" s="325"/>
    </row>
  </sheetData>
  <mergeCells count="142">
    <mergeCell ref="D1:O1"/>
    <mergeCell ref="Q1:S1"/>
    <mergeCell ref="B3:K3"/>
    <mergeCell ref="Q4:Q5"/>
    <mergeCell ref="R4:R5"/>
    <mergeCell ref="A8:A9"/>
    <mergeCell ref="B8:B9"/>
    <mergeCell ref="C8:D9"/>
    <mergeCell ref="E8:E9"/>
    <mergeCell ref="F8:F9"/>
    <mergeCell ref="O8:P8"/>
    <mergeCell ref="Q8:Q9"/>
    <mergeCell ref="R8:S9"/>
    <mergeCell ref="L9:M9"/>
    <mergeCell ref="C10:D10"/>
    <mergeCell ref="L10:M10"/>
    <mergeCell ref="R10:S10"/>
    <mergeCell ref="G8:G9"/>
    <mergeCell ref="H8:H9"/>
    <mergeCell ref="I8:I9"/>
    <mergeCell ref="J8:J9"/>
    <mergeCell ref="K8:M8"/>
    <mergeCell ref="N8:N9"/>
    <mergeCell ref="C13:D13"/>
    <mergeCell ref="L13:M13"/>
    <mergeCell ref="R13:S13"/>
    <mergeCell ref="C14:D14"/>
    <mergeCell ref="L14:M14"/>
    <mergeCell ref="R14:S14"/>
    <mergeCell ref="C11:D11"/>
    <mergeCell ref="L11:M11"/>
    <mergeCell ref="R11:S11"/>
    <mergeCell ref="C12:D12"/>
    <mergeCell ref="L12:M12"/>
    <mergeCell ref="R12:S12"/>
    <mergeCell ref="C15:D15"/>
    <mergeCell ref="L15:M15"/>
    <mergeCell ref="R15:S15"/>
    <mergeCell ref="M16:N16"/>
    <mergeCell ref="O16:P16"/>
    <mergeCell ref="A18:A19"/>
    <mergeCell ref="B18:B19"/>
    <mergeCell ref="C18:D19"/>
    <mergeCell ref="E18:E19"/>
    <mergeCell ref="F18:F19"/>
    <mergeCell ref="C21:D21"/>
    <mergeCell ref="L21:M21"/>
    <mergeCell ref="R21:S21"/>
    <mergeCell ref="C22:D22"/>
    <mergeCell ref="L22:M22"/>
    <mergeCell ref="R22:S22"/>
    <mergeCell ref="O18:P18"/>
    <mergeCell ref="Q18:Q19"/>
    <mergeCell ref="R18:S19"/>
    <mergeCell ref="L19:M19"/>
    <mergeCell ref="C20:D20"/>
    <mergeCell ref="L20:M20"/>
    <mergeCell ref="R20:S20"/>
    <mergeCell ref="G18:G19"/>
    <mergeCell ref="H18:H19"/>
    <mergeCell ref="I18:I19"/>
    <mergeCell ref="J18:J19"/>
    <mergeCell ref="K18:M18"/>
    <mergeCell ref="N18:N19"/>
    <mergeCell ref="C23:D23"/>
    <mergeCell ref="L23:M23"/>
    <mergeCell ref="R23:S23"/>
    <mergeCell ref="O24:P24"/>
    <mergeCell ref="A26:A27"/>
    <mergeCell ref="B26:B27"/>
    <mergeCell ref="C26:D27"/>
    <mergeCell ref="E26:E27"/>
    <mergeCell ref="F26:F27"/>
    <mergeCell ref="G26:G27"/>
    <mergeCell ref="C29:D29"/>
    <mergeCell ref="L29:M29"/>
    <mergeCell ref="R29:S29"/>
    <mergeCell ref="C30:D30"/>
    <mergeCell ref="L30:M30"/>
    <mergeCell ref="R30:S30"/>
    <mergeCell ref="Q26:Q27"/>
    <mergeCell ref="R26:S27"/>
    <mergeCell ref="L27:M27"/>
    <mergeCell ref="C28:D28"/>
    <mergeCell ref="L28:M28"/>
    <mergeCell ref="R28:S28"/>
    <mergeCell ref="H26:H27"/>
    <mergeCell ref="I26:I27"/>
    <mergeCell ref="J26:J27"/>
    <mergeCell ref="K26:M26"/>
    <mergeCell ref="N26:N27"/>
    <mergeCell ref="O26:P26"/>
    <mergeCell ref="C31:D31"/>
    <mergeCell ref="L31:M31"/>
    <mergeCell ref="R31:S31"/>
    <mergeCell ref="O32:P32"/>
    <mergeCell ref="T34:V34"/>
    <mergeCell ref="A35:A36"/>
    <mergeCell ref="B35:C36"/>
    <mergeCell ref="D35:E36"/>
    <mergeCell ref="F35:F36"/>
    <mergeCell ref="G35:G36"/>
    <mergeCell ref="B38:C38"/>
    <mergeCell ref="D38:E38"/>
    <mergeCell ref="K38:L38"/>
    <mergeCell ref="B39:C39"/>
    <mergeCell ref="D39:E39"/>
    <mergeCell ref="K39:L39"/>
    <mergeCell ref="H35:I35"/>
    <mergeCell ref="J35:J36"/>
    <mergeCell ref="K35:L36"/>
    <mergeCell ref="B37:C37"/>
    <mergeCell ref="D37:E37"/>
    <mergeCell ref="K37:L37"/>
    <mergeCell ref="A45:B45"/>
    <mergeCell ref="C45:R45"/>
    <mergeCell ref="A46:B46"/>
    <mergeCell ref="C46:R46"/>
    <mergeCell ref="A47:B47"/>
    <mergeCell ref="C47:R47"/>
    <mergeCell ref="H40:I40"/>
    <mergeCell ref="A42:F42"/>
    <mergeCell ref="A43:B43"/>
    <mergeCell ref="C43:R43"/>
    <mergeCell ref="A44:B44"/>
    <mergeCell ref="C44:R44"/>
    <mergeCell ref="A56:B56"/>
    <mergeCell ref="C56:R56"/>
    <mergeCell ref="A53:B55"/>
    <mergeCell ref="C53:F54"/>
    <mergeCell ref="G53:R53"/>
    <mergeCell ref="G54:R54"/>
    <mergeCell ref="C55:F55"/>
    <mergeCell ref="G55:R55"/>
    <mergeCell ref="A48:B48"/>
    <mergeCell ref="C48:R48"/>
    <mergeCell ref="A49:B49"/>
    <mergeCell ref="C49:R49"/>
    <mergeCell ref="A50:B52"/>
    <mergeCell ref="C50:R50"/>
    <mergeCell ref="C51:R51"/>
    <mergeCell ref="C52:R52"/>
  </mergeCells>
  <phoneticPr fontId="1"/>
  <pageMargins left="0.39370078740157483" right="0.39370078740157483" top="0.59055118110236227" bottom="0.59055118110236227" header="0.31496062992125984" footer="0.31496062992125984"/>
  <pageSetup paperSize="9" scale="98" orientation="landscape" r:id="rId1"/>
  <rowBreaks count="1" manualBreakCount="1">
    <brk id="40" max="18"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E33"/>
  <sheetViews>
    <sheetView view="pageBreakPreview" zoomScale="85" zoomScaleNormal="100" zoomScaleSheetLayoutView="85" workbookViewId="0">
      <pane ySplit="3" topLeftCell="A4" activePane="bottomLeft" state="frozen"/>
      <selection activeCell="D8" sqref="D8"/>
      <selection pane="bottomLeft" activeCell="K13" sqref="K13"/>
    </sheetView>
  </sheetViews>
  <sheetFormatPr defaultColWidth="9" defaultRowHeight="13.5" x14ac:dyDescent="0.15"/>
  <cols>
    <col min="1" max="1" width="32.5" style="5" customWidth="1"/>
    <col min="2" max="2" width="14.875" style="5" customWidth="1"/>
    <col min="3" max="3" width="12.875" style="5" customWidth="1"/>
    <col min="4" max="4" width="6.25" style="5" customWidth="1"/>
    <col min="5" max="5" width="22" style="5" customWidth="1"/>
    <col min="6" max="16384" width="9" style="5"/>
  </cols>
  <sheetData>
    <row r="1" spans="1:5" ht="19.5" customHeight="1" x14ac:dyDescent="0.15">
      <c r="A1" s="360" t="s">
        <v>186</v>
      </c>
      <c r="B1" s="360"/>
      <c r="C1" s="360"/>
      <c r="D1" s="360"/>
      <c r="E1" s="360"/>
    </row>
    <row r="2" spans="1:5" ht="19.5" customHeight="1" x14ac:dyDescent="0.15"/>
    <row r="3" spans="1:5" ht="21" customHeight="1" x14ac:dyDescent="0.15">
      <c r="A3" s="96" t="s">
        <v>29</v>
      </c>
      <c r="B3" s="446" t="s">
        <v>69</v>
      </c>
      <c r="C3" s="447"/>
      <c r="D3" s="447"/>
      <c r="E3" s="448"/>
    </row>
    <row r="4" spans="1:5" ht="19.5" customHeight="1" x14ac:dyDescent="0.15"/>
    <row r="5" spans="1:5" ht="19.5" customHeight="1" thickBot="1" x14ac:dyDescent="0.2">
      <c r="A5" s="5" t="s">
        <v>49</v>
      </c>
      <c r="E5" s="7" t="s">
        <v>70</v>
      </c>
    </row>
    <row r="6" spans="1:5" ht="31.5" customHeight="1" x14ac:dyDescent="0.15">
      <c r="A6" s="449" t="s">
        <v>41</v>
      </c>
      <c r="B6" s="450"/>
      <c r="C6" s="97" t="s">
        <v>46</v>
      </c>
      <c r="D6" s="98" t="s">
        <v>47</v>
      </c>
      <c r="E6" s="99" t="s">
        <v>48</v>
      </c>
    </row>
    <row r="7" spans="1:5" ht="21.75" customHeight="1" x14ac:dyDescent="0.15">
      <c r="A7" s="433" t="s">
        <v>56</v>
      </c>
      <c r="B7" s="434"/>
      <c r="C7" s="100">
        <v>100</v>
      </c>
      <c r="D7" s="101">
        <v>12</v>
      </c>
      <c r="E7" s="102">
        <f>IF(ISERROR(C7*D7),0,C7*D7)</f>
        <v>1200</v>
      </c>
    </row>
    <row r="8" spans="1:5" ht="21.75" customHeight="1" x14ac:dyDescent="0.15">
      <c r="A8" s="431" t="s">
        <v>57</v>
      </c>
      <c r="B8" s="432"/>
      <c r="C8" s="103" t="s">
        <v>64</v>
      </c>
      <c r="D8" s="104"/>
      <c r="E8" s="105">
        <f t="shared" ref="E8:E18" si="0">IF(ISERROR(C8*D8),0,C8*D8)</f>
        <v>0</v>
      </c>
    </row>
    <row r="9" spans="1:5" ht="21.75" customHeight="1" x14ac:dyDescent="0.15">
      <c r="A9" s="431" t="s">
        <v>58</v>
      </c>
      <c r="B9" s="432"/>
      <c r="C9" s="103">
        <v>300</v>
      </c>
      <c r="D9" s="104">
        <v>1</v>
      </c>
      <c r="E9" s="105">
        <f t="shared" si="0"/>
        <v>300</v>
      </c>
    </row>
    <row r="10" spans="1:5" ht="21.75" customHeight="1" x14ac:dyDescent="0.15">
      <c r="A10" s="431" t="s">
        <v>59</v>
      </c>
      <c r="B10" s="432"/>
      <c r="C10" s="103">
        <v>100</v>
      </c>
      <c r="D10" s="104">
        <v>1</v>
      </c>
      <c r="E10" s="105">
        <f t="shared" si="0"/>
        <v>100</v>
      </c>
    </row>
    <row r="11" spans="1:5" ht="21.75" customHeight="1" x14ac:dyDescent="0.15">
      <c r="A11" s="431" t="s">
        <v>60</v>
      </c>
      <c r="B11" s="432"/>
      <c r="C11" s="103" t="s">
        <v>64</v>
      </c>
      <c r="D11" s="104"/>
      <c r="E11" s="105">
        <f t="shared" si="0"/>
        <v>0</v>
      </c>
    </row>
    <row r="12" spans="1:5" ht="21.75" customHeight="1" x14ac:dyDescent="0.15">
      <c r="A12" s="431" t="s">
        <v>61</v>
      </c>
      <c r="B12" s="432"/>
      <c r="C12" s="103">
        <v>50</v>
      </c>
      <c r="D12" s="104">
        <v>12</v>
      </c>
      <c r="E12" s="105">
        <f t="shared" si="0"/>
        <v>600</v>
      </c>
    </row>
    <row r="13" spans="1:5" ht="21.75" customHeight="1" x14ac:dyDescent="0.15">
      <c r="A13" s="431" t="s">
        <v>62</v>
      </c>
      <c r="B13" s="432"/>
      <c r="C13" s="103">
        <v>150</v>
      </c>
      <c r="D13" s="104">
        <v>1</v>
      </c>
      <c r="E13" s="105">
        <f t="shared" si="0"/>
        <v>150</v>
      </c>
    </row>
    <row r="14" spans="1:5" ht="21.75" customHeight="1" x14ac:dyDescent="0.15">
      <c r="A14" s="431" t="s">
        <v>63</v>
      </c>
      <c r="B14" s="432"/>
      <c r="C14" s="103">
        <v>400</v>
      </c>
      <c r="D14" s="104">
        <v>1</v>
      </c>
      <c r="E14" s="105">
        <f t="shared" si="0"/>
        <v>400</v>
      </c>
    </row>
    <row r="15" spans="1:5" ht="21.75" customHeight="1" x14ac:dyDescent="0.15">
      <c r="A15" s="431"/>
      <c r="B15" s="432"/>
      <c r="C15" s="103"/>
      <c r="D15" s="104"/>
      <c r="E15" s="105">
        <f t="shared" si="0"/>
        <v>0</v>
      </c>
    </row>
    <row r="16" spans="1:5" ht="21.75" customHeight="1" x14ac:dyDescent="0.15">
      <c r="A16" s="431"/>
      <c r="B16" s="432"/>
      <c r="C16" s="103"/>
      <c r="D16" s="104"/>
      <c r="E16" s="105">
        <f t="shared" si="0"/>
        <v>0</v>
      </c>
    </row>
    <row r="17" spans="1:5" ht="21.75" customHeight="1" x14ac:dyDescent="0.15">
      <c r="A17" s="431"/>
      <c r="B17" s="432"/>
      <c r="C17" s="103"/>
      <c r="D17" s="104"/>
      <c r="E17" s="105">
        <f t="shared" si="0"/>
        <v>0</v>
      </c>
    </row>
    <row r="18" spans="1:5" ht="21.75" customHeight="1" x14ac:dyDescent="0.15">
      <c r="A18" s="431"/>
      <c r="B18" s="432"/>
      <c r="C18" s="106"/>
      <c r="D18" s="107"/>
      <c r="E18" s="108">
        <f t="shared" si="0"/>
        <v>0</v>
      </c>
    </row>
    <row r="19" spans="1:5" ht="21.75" customHeight="1" thickBot="1" x14ac:dyDescent="0.2">
      <c r="A19" s="437" t="s">
        <v>43</v>
      </c>
      <c r="B19" s="438"/>
      <c r="C19" s="438"/>
      <c r="D19" s="438"/>
      <c r="E19" s="109">
        <f>SUM(E7:E18)</f>
        <v>2750</v>
      </c>
    </row>
    <row r="20" spans="1:5" ht="18" customHeight="1" x14ac:dyDescent="0.15">
      <c r="A20" s="378"/>
      <c r="B20" s="378"/>
      <c r="C20" s="379"/>
      <c r="D20" s="379"/>
      <c r="E20" s="380"/>
    </row>
    <row r="21" spans="1:5" ht="19.5" customHeight="1" thickBot="1" x14ac:dyDescent="0.2">
      <c r="A21" s="6" t="s">
        <v>36</v>
      </c>
      <c r="B21" s="6"/>
      <c r="E21" s="7" t="s">
        <v>70</v>
      </c>
    </row>
    <row r="22" spans="1:5" ht="31.5" customHeight="1" x14ac:dyDescent="0.15">
      <c r="A22" s="110" t="s">
        <v>41</v>
      </c>
      <c r="B22" s="111" t="s">
        <v>0</v>
      </c>
      <c r="C22" s="439" t="s">
        <v>45</v>
      </c>
      <c r="D22" s="439"/>
      <c r="E22" s="439"/>
    </row>
    <row r="23" spans="1:5" ht="21" customHeight="1" x14ac:dyDescent="0.15">
      <c r="A23" s="139" t="s">
        <v>65</v>
      </c>
      <c r="B23" s="141">
        <v>250</v>
      </c>
      <c r="C23" s="440" t="s">
        <v>66</v>
      </c>
      <c r="D23" s="440"/>
      <c r="E23" s="441"/>
    </row>
    <row r="24" spans="1:5" ht="21" customHeight="1" x14ac:dyDescent="0.15">
      <c r="A24" s="140" t="s">
        <v>68</v>
      </c>
      <c r="B24" s="142">
        <v>1200</v>
      </c>
      <c r="C24" s="442" t="s">
        <v>67</v>
      </c>
      <c r="D24" s="442"/>
      <c r="E24" s="443"/>
    </row>
    <row r="25" spans="1:5" ht="21" customHeight="1" x14ac:dyDescent="0.15">
      <c r="A25" s="112"/>
      <c r="B25" s="142"/>
      <c r="C25" s="444"/>
      <c r="D25" s="444"/>
      <c r="E25" s="445"/>
    </row>
    <row r="26" spans="1:5" ht="21" customHeight="1" x14ac:dyDescent="0.15">
      <c r="A26" s="112"/>
      <c r="B26" s="142"/>
      <c r="C26" s="444"/>
      <c r="D26" s="444"/>
      <c r="E26" s="445"/>
    </row>
    <row r="27" spans="1:5" ht="21" customHeight="1" x14ac:dyDescent="0.15">
      <c r="A27" s="112"/>
      <c r="B27" s="142"/>
      <c r="C27" s="444"/>
      <c r="D27" s="444"/>
      <c r="E27" s="445"/>
    </row>
    <row r="28" spans="1:5" ht="21" customHeight="1" x14ac:dyDescent="0.15">
      <c r="A28" s="113"/>
      <c r="B28" s="143"/>
      <c r="C28" s="444"/>
      <c r="D28" s="444"/>
      <c r="E28" s="445"/>
    </row>
    <row r="29" spans="1:5" ht="21" customHeight="1" thickBot="1" x14ac:dyDescent="0.2">
      <c r="A29" s="114" t="s">
        <v>50</v>
      </c>
      <c r="B29" s="109">
        <f>SUM(B23:B28)</f>
        <v>1450</v>
      </c>
      <c r="C29" s="435"/>
      <c r="D29" s="436"/>
      <c r="E29" s="436"/>
    </row>
    <row r="30" spans="1:5" ht="19.5" customHeight="1" x14ac:dyDescent="0.15"/>
    <row r="31" spans="1:5" ht="19.5" customHeight="1" x14ac:dyDescent="0.15"/>
    <row r="32" spans="1:5" ht="19.5" customHeight="1" x14ac:dyDescent="0.15"/>
    <row r="33" ht="19.5" customHeight="1" x14ac:dyDescent="0.15"/>
  </sheetData>
  <mergeCells count="25">
    <mergeCell ref="A1:E1"/>
    <mergeCell ref="C29:E29"/>
    <mergeCell ref="A17:B17"/>
    <mergeCell ref="A18:B18"/>
    <mergeCell ref="A19:D19"/>
    <mergeCell ref="A20:E20"/>
    <mergeCell ref="C22:E22"/>
    <mergeCell ref="C23:E23"/>
    <mergeCell ref="C24:E24"/>
    <mergeCell ref="C25:E25"/>
    <mergeCell ref="C26:E26"/>
    <mergeCell ref="C27:E27"/>
    <mergeCell ref="C28:E28"/>
    <mergeCell ref="A16:B16"/>
    <mergeCell ref="B3:E3"/>
    <mergeCell ref="A6:B6"/>
    <mergeCell ref="A12:B12"/>
    <mergeCell ref="A13:B13"/>
    <mergeCell ref="A14:B14"/>
    <mergeCell ref="A15:B15"/>
    <mergeCell ref="A7:B7"/>
    <mergeCell ref="A8:B8"/>
    <mergeCell ref="A9:B9"/>
    <mergeCell ref="A10:B10"/>
    <mergeCell ref="A11:B11"/>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１.指定事業収支予算書</vt:lpstr>
      <vt:lpstr>別紙１（人件費）</vt:lpstr>
      <vt:lpstr>別紙２（設備管理費、本社経費）</vt:lpstr>
      <vt:lpstr>2.自主事業予算書</vt:lpstr>
      <vt:lpstr>１の補足</vt:lpstr>
      <vt:lpstr>別紙１記入例</vt:lpstr>
      <vt:lpstr>別紙２ 記入例</vt:lpstr>
      <vt:lpstr>'１.指定事業収支予算書'!Print_Area</vt:lpstr>
      <vt:lpstr>'2.自主事業予算書'!Print_Area</vt:lpstr>
      <vt:lpstr>'別紙１（人件費）'!Print_Area</vt:lpstr>
      <vt:lpstr>別紙１記入例!Print_Area</vt:lpstr>
      <vt:lpstr>'別紙２ 記入例'!Print_Area</vt:lpstr>
      <vt:lpstr>'別紙２（設備管理費、本社経費）'!Print_Area</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00059297</cp:lastModifiedBy>
  <cp:lastPrinted>2025-02-04T04:19:12Z</cp:lastPrinted>
  <dcterms:created xsi:type="dcterms:W3CDTF">2013-02-04T10:45:34Z</dcterms:created>
  <dcterms:modified xsi:type="dcterms:W3CDTF">2025-02-07T01:36:23Z</dcterms:modified>
</cp:coreProperties>
</file>