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678"/>
  </bookViews>
  <sheets>
    <sheet name="業務報告書" sheetId="3" r:id="rId1"/>
    <sheet name="業務報告書（2ページに渡るとき）" sheetId="14" r:id="rId2"/>
    <sheet name="別表１（単価表）" sheetId="2" r:id="rId3"/>
  </sheets>
  <externalReferences>
    <externalReference r:id="rId4"/>
  </externalReferences>
  <definedNames>
    <definedName name="_xlnm.Print_Area" localSheetId="0">業務報告書!$A$1:$J$43</definedName>
    <definedName name="_xlnm.Print_Area" localSheetId="1">'業務報告書（2ページに渡るとき）'!$A$1:$J$86</definedName>
    <definedName name="_xlnm.Print_Area" localSheetId="2">'別表１（単価表）'!$A$1:$H$318</definedName>
    <definedName name="決済2">INDIRECT([1]内訳書!$N$7)</definedName>
    <definedName name="西部">#REF!</definedName>
    <definedName name="南部">#REF!</definedName>
    <definedName name="北部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8" i="14" l="1"/>
  <c r="D51" i="14"/>
  <c r="D50" i="14"/>
  <c r="D49" i="14"/>
  <c r="D48" i="14"/>
  <c r="C54" i="14" l="1"/>
  <c r="B281" i="2"/>
  <c r="B234" i="2" l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188" i="2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176" i="2"/>
  <c r="B177" i="2" s="1"/>
  <c r="B178" i="2" s="1"/>
  <c r="B179" i="2" s="1"/>
  <c r="B180" i="2" s="1"/>
  <c r="B181" i="2" s="1"/>
  <c r="B182" i="2" s="1"/>
  <c r="B183" i="2" s="1"/>
  <c r="B184" i="2" s="1"/>
  <c r="B162" i="2"/>
  <c r="B163" i="2" s="1"/>
  <c r="B164" i="2" s="1"/>
  <c r="B165" i="2" s="1"/>
  <c r="B166" i="2" s="1"/>
  <c r="B167" i="2" s="1"/>
  <c r="B168" i="2" s="1"/>
  <c r="B169" i="2" s="1"/>
  <c r="B170" i="2" s="1"/>
  <c r="B171" i="2" s="1"/>
  <c r="B209" i="2" l="1"/>
  <c r="B210" i="2" s="1"/>
  <c r="B211" i="2" s="1"/>
  <c r="B212" i="2" s="1"/>
  <c r="B213" i="2" s="1"/>
  <c r="B214" i="2" s="1"/>
  <c r="B215" i="2" s="1"/>
  <c r="B142" i="2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24" i="2" l="1"/>
  <c r="B25" i="2" s="1"/>
  <c r="B282" i="2" l="1"/>
  <c r="B283" i="2" l="1"/>
  <c r="B129" i="2"/>
  <c r="B284" i="2" l="1"/>
  <c r="B285" i="2" l="1"/>
  <c r="B286" i="2" l="1"/>
  <c r="B287" i="2" l="1"/>
  <c r="B288" i="2" l="1"/>
  <c r="B289" i="2" l="1"/>
  <c r="B290" i="2" l="1"/>
  <c r="B291" i="2" l="1"/>
  <c r="B292" i="2" l="1"/>
  <c r="B293" i="2" s="1"/>
  <c r="B294" i="2" s="1"/>
  <c r="B295" i="2" s="1"/>
  <c r="B296" i="2" s="1"/>
  <c r="B297" i="2" s="1"/>
  <c r="B298" i="2" s="1"/>
  <c r="B299" i="2" s="1"/>
  <c r="B96" i="2" l="1"/>
  <c r="B50" i="2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38" i="2"/>
  <c r="B39" i="2" s="1"/>
  <c r="B40" i="2" s="1"/>
  <c r="B41" i="2" s="1"/>
  <c r="B42" i="2" s="1"/>
  <c r="B43" i="2" s="1"/>
  <c r="B44" i="2" s="1"/>
  <c r="B26" i="2"/>
  <c r="B27" i="2" s="1"/>
  <c r="B28" i="2" s="1"/>
  <c r="B29" i="2" s="1"/>
  <c r="B30" i="2" s="1"/>
  <c r="B31" i="2" s="1"/>
  <c r="B32" i="2" s="1"/>
  <c r="B33" i="2" s="1"/>
  <c r="B4" i="2"/>
  <c r="B45" i="2" l="1"/>
  <c r="B46" i="2" s="1"/>
  <c r="B65" i="2"/>
  <c r="B66" i="2" s="1"/>
  <c r="B67" i="2" s="1"/>
  <c r="B68" i="2" s="1"/>
  <c r="B69" i="2" s="1"/>
  <c r="B70" i="2" s="1"/>
  <c r="B5" i="2"/>
  <c r="B6" i="2" s="1"/>
  <c r="B97" i="2"/>
  <c r="B71" i="2" l="1"/>
  <c r="B72" i="2" s="1"/>
  <c r="B73" i="2" s="1"/>
  <c r="B74" i="2" s="1"/>
  <c r="B75" i="2" s="1"/>
  <c r="B76" i="2" s="1"/>
  <c r="B77" i="2" s="1"/>
  <c r="B98" i="2"/>
  <c r="B7" i="2"/>
  <c r="B8" i="2" l="1"/>
  <c r="B9" i="2" s="1"/>
  <c r="B10" i="2" s="1"/>
  <c r="B11" i="2" s="1"/>
  <c r="B12" i="2" s="1"/>
  <c r="B99" i="2"/>
  <c r="B100" i="2" s="1"/>
  <c r="B13" i="2" l="1"/>
  <c r="B14" i="2" s="1"/>
  <c r="B101" i="2"/>
  <c r="B102" i="2" s="1"/>
  <c r="B103" i="2" l="1"/>
  <c r="B15" i="2"/>
  <c r="B104" i="2" l="1"/>
  <c r="B105" i="2" s="1"/>
  <c r="B16" i="2"/>
  <c r="B106" i="2" l="1"/>
  <c r="B107" i="2" s="1"/>
  <c r="B17" i="2"/>
  <c r="B108" i="2" l="1"/>
  <c r="B109" i="2" s="1"/>
  <c r="B18" i="2"/>
  <c r="B110" i="2" l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9" i="2"/>
  <c r="F18" i="14" s="1"/>
  <c r="C17" i="3" l="1"/>
  <c r="F17" i="3"/>
  <c r="E17" i="14"/>
  <c r="F17" i="14"/>
  <c r="J17" i="3"/>
  <c r="C17" i="14"/>
  <c r="H17" i="14"/>
  <c r="I17" i="14" s="1"/>
  <c r="J17" i="14"/>
  <c r="H17" i="3"/>
  <c r="I17" i="3" s="1"/>
  <c r="E17" i="3"/>
  <c r="J18" i="3"/>
  <c r="E18" i="14"/>
  <c r="H18" i="14"/>
  <c r="I18" i="14" s="1"/>
  <c r="E18" i="3"/>
  <c r="E19" i="14"/>
  <c r="J18" i="14"/>
  <c r="J19" i="14"/>
  <c r="J19" i="3"/>
  <c r="C19" i="14"/>
  <c r="F19" i="14"/>
  <c r="C19" i="3"/>
  <c r="H18" i="3"/>
  <c r="I18" i="3" s="1"/>
  <c r="C18" i="14"/>
  <c r="C18" i="3"/>
  <c r="F18" i="3"/>
  <c r="H19" i="3"/>
  <c r="I19" i="3" s="1"/>
  <c r="F19" i="3"/>
  <c r="E19" i="3"/>
  <c r="H19" i="14"/>
  <c r="I19" i="14" s="1"/>
  <c r="E15" i="14"/>
  <c r="H36" i="14"/>
  <c r="I36" i="14" s="1"/>
  <c r="E26" i="14"/>
  <c r="H65" i="14"/>
  <c r="I65" i="14" s="1"/>
  <c r="H34" i="14"/>
  <c r="I34" i="14" s="1"/>
  <c r="F33" i="14"/>
  <c r="H32" i="14"/>
  <c r="I32" i="14" s="1"/>
  <c r="H68" i="14"/>
  <c r="I68" i="14" s="1"/>
  <c r="E30" i="14"/>
  <c r="C22" i="14"/>
  <c r="H23" i="14"/>
  <c r="I23" i="14" s="1"/>
  <c r="E31" i="14"/>
  <c r="J23" i="14"/>
  <c r="J20" i="14"/>
  <c r="J37" i="14"/>
  <c r="H28" i="14"/>
  <c r="I28" i="14" s="1"/>
  <c r="F56" i="14"/>
  <c r="H55" i="14"/>
  <c r="I55" i="14" s="1"/>
  <c r="C36" i="14"/>
  <c r="F15" i="14"/>
  <c r="H38" i="14"/>
  <c r="I38" i="14" s="1"/>
  <c r="J71" i="14"/>
  <c r="E36" i="14"/>
  <c r="H67" i="14"/>
  <c r="I67" i="14" s="1"/>
  <c r="E28" i="14"/>
  <c r="J65" i="14"/>
  <c r="F54" i="14"/>
  <c r="J72" i="14"/>
  <c r="H37" i="14"/>
  <c r="I37" i="14" s="1"/>
  <c r="C55" i="14"/>
  <c r="F79" i="14"/>
  <c r="F34" i="14"/>
  <c r="C75" i="14"/>
  <c r="F69" i="14"/>
  <c r="C24" i="14"/>
  <c r="F31" i="14"/>
  <c r="E79" i="14"/>
  <c r="E16" i="14"/>
  <c r="J55" i="14"/>
  <c r="E70" i="14"/>
  <c r="C73" i="14"/>
  <c r="J75" i="14"/>
  <c r="H30" i="14"/>
  <c r="I30" i="14" s="1"/>
  <c r="E59" i="14"/>
  <c r="H35" i="14"/>
  <c r="I35" i="14" s="1"/>
  <c r="E35" i="14"/>
  <c r="H31" i="14"/>
  <c r="I31" i="14" s="1"/>
  <c r="J25" i="14"/>
  <c r="F59" i="14"/>
  <c r="C59" i="14"/>
  <c r="F73" i="14"/>
  <c r="E24" i="14"/>
  <c r="E65" i="14"/>
  <c r="C56" i="14"/>
  <c r="F28" i="14"/>
  <c r="F62" i="14"/>
  <c r="E75" i="14"/>
  <c r="F55" i="14"/>
  <c r="J35" i="14"/>
  <c r="C31" i="14"/>
  <c r="E60" i="14"/>
  <c r="H21" i="14"/>
  <c r="I21" i="14" s="1"/>
  <c r="F22" i="14"/>
  <c r="E21" i="14"/>
  <c r="H81" i="14"/>
  <c r="H25" i="14"/>
  <c r="I25" i="14" s="1"/>
  <c r="C20" i="14"/>
  <c r="E72" i="14"/>
  <c r="C34" i="14"/>
  <c r="H27" i="14"/>
  <c r="I27" i="14" s="1"/>
  <c r="F63" i="14"/>
  <c r="E20" i="14"/>
  <c r="F70" i="14"/>
  <c r="J76" i="14"/>
  <c r="F64" i="14"/>
  <c r="E57" i="14"/>
  <c r="F37" i="14"/>
  <c r="F65" i="14"/>
  <c r="H20" i="14"/>
  <c r="I20" i="14" s="1"/>
  <c r="E55" i="14"/>
  <c r="J61" i="14"/>
  <c r="H16" i="14"/>
  <c r="I16" i="14" s="1"/>
  <c r="F74" i="14"/>
  <c r="H70" i="14"/>
  <c r="I70" i="14" s="1"/>
  <c r="J24" i="14"/>
  <c r="E61" i="14"/>
  <c r="C74" i="14"/>
  <c r="J54" i="14"/>
  <c r="H75" i="14"/>
  <c r="I75" i="14" s="1"/>
  <c r="H33" i="14"/>
  <c r="I33" i="14" s="1"/>
  <c r="F68" i="14"/>
  <c r="C70" i="14"/>
  <c r="F58" i="14"/>
  <c r="E71" i="14"/>
  <c r="E29" i="14"/>
  <c r="H78" i="14"/>
  <c r="I78" i="14" s="1"/>
  <c r="C71" i="14"/>
  <c r="F75" i="14"/>
  <c r="E38" i="14"/>
  <c r="J28" i="14"/>
  <c r="J27" i="14"/>
  <c r="H60" i="14"/>
  <c r="I60" i="14" s="1"/>
  <c r="J38" i="14"/>
  <c r="F23" i="14"/>
  <c r="E78" i="14"/>
  <c r="E56" i="14"/>
  <c r="E64" i="14"/>
  <c r="C69" i="14"/>
  <c r="E37" i="14"/>
  <c r="C60" i="14"/>
  <c r="E69" i="14"/>
  <c r="J16" i="14"/>
  <c r="E54" i="14"/>
  <c r="J22" i="14"/>
  <c r="F26" i="14"/>
  <c r="F78" i="14"/>
  <c r="H79" i="14"/>
  <c r="I79" i="14" s="1"/>
  <c r="J62" i="14"/>
  <c r="E62" i="14"/>
  <c r="C63" i="14"/>
  <c r="J58" i="14"/>
  <c r="J56" i="14"/>
  <c r="C29" i="14"/>
  <c r="H54" i="14"/>
  <c r="I54" i="14" s="1"/>
  <c r="H56" i="14"/>
  <c r="I56" i="14" s="1"/>
  <c r="F76" i="14"/>
  <c r="C32" i="14"/>
  <c r="E58" i="14"/>
  <c r="H58" i="14"/>
  <c r="I58" i="14" s="1"/>
  <c r="H24" i="14"/>
  <c r="I24" i="14" s="1"/>
  <c r="H29" i="14"/>
  <c r="I29" i="14" s="1"/>
  <c r="E32" i="14"/>
  <c r="E25" i="14"/>
  <c r="F57" i="14"/>
  <c r="E68" i="14"/>
  <c r="F38" i="14"/>
  <c r="F81" i="14"/>
  <c r="J69" i="14"/>
  <c r="H22" i="14"/>
  <c r="I22" i="14" s="1"/>
  <c r="E73" i="14"/>
  <c r="J33" i="14"/>
  <c r="C64" i="14"/>
  <c r="E66" i="14"/>
  <c r="C78" i="14"/>
  <c r="J67" i="14"/>
  <c r="F61" i="14"/>
  <c r="F66" i="14"/>
  <c r="J57" i="14"/>
  <c r="E77" i="14"/>
  <c r="J60" i="14"/>
  <c r="E67" i="14"/>
  <c r="F36" i="14"/>
  <c r="F60" i="14"/>
  <c r="C21" i="14"/>
  <c r="C33" i="14"/>
  <c r="H15" i="14"/>
  <c r="I15" i="14" s="1"/>
  <c r="C66" i="14"/>
  <c r="H72" i="14"/>
  <c r="I72" i="14" s="1"/>
  <c r="H71" i="14"/>
  <c r="I71" i="14" s="1"/>
  <c r="J36" i="14"/>
  <c r="E23" i="14"/>
  <c r="C26" i="14"/>
  <c r="C65" i="14"/>
  <c r="F77" i="14"/>
  <c r="J64" i="14"/>
  <c r="H64" i="14"/>
  <c r="I64" i="14" s="1"/>
  <c r="C25" i="14"/>
  <c r="F21" i="14"/>
  <c r="E33" i="14"/>
  <c r="F72" i="14"/>
  <c r="C68" i="14"/>
  <c r="F16" i="14"/>
  <c r="J30" i="14"/>
  <c r="C15" i="14"/>
  <c r="J78" i="14"/>
  <c r="H59" i="14"/>
  <c r="I59" i="14" s="1"/>
  <c r="E63" i="14"/>
  <c r="C58" i="14"/>
  <c r="E76" i="14"/>
  <c r="H63" i="14"/>
  <c r="I63" i="14" s="1"/>
  <c r="J73" i="14"/>
  <c r="C16" i="14"/>
  <c r="C27" i="14"/>
  <c r="J15" i="14"/>
  <c r="F29" i="14"/>
  <c r="J81" i="14"/>
  <c r="E81" i="14"/>
  <c r="C30" i="14"/>
  <c r="C35" i="14"/>
  <c r="C37" i="14"/>
  <c r="H61" i="14"/>
  <c r="I61" i="14" s="1"/>
  <c r="C67" i="14"/>
  <c r="J32" i="14"/>
  <c r="C61" i="14"/>
  <c r="E22" i="14"/>
  <c r="J68" i="14"/>
  <c r="H76" i="14"/>
  <c r="I76" i="14" s="1"/>
  <c r="F20" i="14"/>
  <c r="E27" i="14"/>
  <c r="J63" i="14"/>
  <c r="J77" i="14"/>
  <c r="C38" i="14"/>
  <c r="F25" i="14"/>
  <c r="C62" i="14"/>
  <c r="H73" i="14"/>
  <c r="I73" i="14" s="1"/>
  <c r="H62" i="14"/>
  <c r="I62" i="14" s="1"/>
  <c r="J29" i="14"/>
  <c r="H74" i="14"/>
  <c r="I74" i="14" s="1"/>
  <c r="F35" i="14"/>
  <c r="J21" i="14"/>
  <c r="F32" i="14"/>
  <c r="J70" i="14"/>
  <c r="H57" i="14"/>
  <c r="I57" i="14" s="1"/>
  <c r="C76" i="14"/>
  <c r="J79" i="14"/>
  <c r="J34" i="14"/>
  <c r="F71" i="14"/>
  <c r="F27" i="14"/>
  <c r="E74" i="14"/>
  <c r="H66" i="14"/>
  <c r="I66" i="14" s="1"/>
  <c r="H77" i="14"/>
  <c r="I77" i="14" s="1"/>
  <c r="J74" i="14"/>
  <c r="J26" i="14"/>
  <c r="H69" i="14"/>
  <c r="I69" i="14" s="1"/>
  <c r="J31" i="14"/>
  <c r="C57" i="14"/>
  <c r="J59" i="14"/>
  <c r="F24" i="14"/>
  <c r="C77" i="14"/>
  <c r="C79" i="14"/>
  <c r="J66" i="14"/>
  <c r="C72" i="14"/>
  <c r="F67" i="14"/>
  <c r="H26" i="14"/>
  <c r="I26" i="14" s="1"/>
  <c r="F30" i="14"/>
  <c r="C28" i="14"/>
  <c r="C23" i="14"/>
  <c r="E34" i="14"/>
  <c r="J25" i="3"/>
  <c r="F36" i="3"/>
  <c r="C21" i="3"/>
  <c r="F33" i="3"/>
  <c r="F38" i="3"/>
  <c r="H37" i="3"/>
  <c r="I37" i="3" s="1"/>
  <c r="E36" i="3"/>
  <c r="F37" i="3"/>
  <c r="H32" i="3"/>
  <c r="I32" i="3" s="1"/>
  <c r="C30" i="3"/>
  <c r="E27" i="3"/>
  <c r="F26" i="3"/>
  <c r="H30" i="3"/>
  <c r="I30" i="3" s="1"/>
  <c r="F28" i="3"/>
  <c r="C23" i="3"/>
  <c r="H28" i="3"/>
  <c r="I28" i="3" s="1"/>
  <c r="H20" i="3"/>
  <c r="I20" i="3" s="1"/>
  <c r="F34" i="3"/>
  <c r="J29" i="3"/>
  <c r="J21" i="3"/>
  <c r="F20" i="3"/>
  <c r="C15" i="3"/>
  <c r="H29" i="3"/>
  <c r="I29" i="3" s="1"/>
  <c r="H22" i="3"/>
  <c r="I22" i="3" s="1"/>
  <c r="E20" i="3"/>
  <c r="J23" i="3"/>
  <c r="E28" i="3"/>
  <c r="C26" i="3"/>
  <c r="C34" i="3"/>
  <c r="J15" i="3"/>
  <c r="H15" i="3"/>
  <c r="I15" i="3" s="1"/>
  <c r="H33" i="3"/>
  <c r="I33" i="3" s="1"/>
  <c r="F21" i="3"/>
  <c r="H23" i="3"/>
  <c r="I23" i="3" s="1"/>
  <c r="H27" i="3"/>
  <c r="I27" i="3" s="1"/>
  <c r="E21" i="3"/>
  <c r="F31" i="3"/>
  <c r="C27" i="3"/>
  <c r="J16" i="3"/>
  <c r="F22" i="3"/>
  <c r="J36" i="3"/>
  <c r="E38" i="3"/>
  <c r="H38" i="3"/>
  <c r="I38" i="3" s="1"/>
  <c r="J30" i="3"/>
  <c r="E16" i="3"/>
  <c r="J37" i="3"/>
  <c r="J31" i="3"/>
  <c r="C28" i="3"/>
  <c r="F30" i="3"/>
  <c r="F29" i="3"/>
  <c r="E23" i="3"/>
  <c r="E31" i="3"/>
  <c r="C22" i="3"/>
  <c r="H36" i="3"/>
  <c r="I36" i="3" s="1"/>
  <c r="E29" i="3"/>
  <c r="E35" i="3"/>
  <c r="E26" i="3"/>
  <c r="H25" i="3"/>
  <c r="I25" i="3" s="1"/>
  <c r="C31" i="3"/>
  <c r="F16" i="3"/>
  <c r="E30" i="3"/>
  <c r="J26" i="3"/>
  <c r="J34" i="3"/>
  <c r="J28" i="3"/>
  <c r="C29" i="3"/>
  <c r="H21" i="3"/>
  <c r="I21" i="3" s="1"/>
  <c r="H16" i="3"/>
  <c r="I16" i="3" s="1"/>
  <c r="F24" i="3"/>
  <c r="H34" i="3"/>
  <c r="I34" i="3" s="1"/>
  <c r="H31" i="3"/>
  <c r="I31" i="3" s="1"/>
  <c r="F25" i="3"/>
  <c r="C25" i="3"/>
  <c r="C36" i="3"/>
  <c r="J32" i="3"/>
  <c r="F15" i="3"/>
  <c r="C37" i="3"/>
  <c r="C24" i="3"/>
  <c r="H24" i="3"/>
  <c r="I24" i="3" s="1"/>
  <c r="C16" i="3"/>
  <c r="C33" i="3"/>
  <c r="J35" i="3"/>
  <c r="E37" i="3"/>
  <c r="J33" i="3"/>
  <c r="E33" i="3"/>
  <c r="C32" i="3"/>
  <c r="E32" i="3"/>
  <c r="F35" i="3"/>
  <c r="E34" i="3"/>
  <c r="J20" i="3"/>
  <c r="E15" i="3"/>
  <c r="C38" i="3"/>
  <c r="J22" i="3"/>
  <c r="F23" i="3"/>
  <c r="F27" i="3"/>
  <c r="H35" i="3"/>
  <c r="I35" i="3" s="1"/>
  <c r="E25" i="3"/>
  <c r="C20" i="3"/>
  <c r="H26" i="3"/>
  <c r="I26" i="3" s="1"/>
  <c r="C35" i="3"/>
  <c r="J38" i="3"/>
  <c r="E24" i="3"/>
  <c r="E22" i="3"/>
  <c r="J27" i="3"/>
  <c r="J24" i="3"/>
  <c r="F32" i="3"/>
  <c r="I81" i="14" l="1"/>
  <c r="I39" i="14"/>
  <c r="I39" i="3"/>
  <c r="I40" i="3" s="1"/>
  <c r="I42" i="3" s="1"/>
  <c r="I82" i="14" l="1"/>
  <c r="I83" i="14" s="1"/>
  <c r="I85" i="14" s="1"/>
</calcChain>
</file>

<file path=xl/sharedStrings.xml><?xml version="1.0" encoding="utf-8"?>
<sst xmlns="http://schemas.openxmlformats.org/spreadsheetml/2006/main" count="947" uniqueCount="211">
  <si>
    <t>舗装版切断</t>
    <rPh sb="0" eb="2">
      <t>ホソウ</t>
    </rPh>
    <rPh sb="2" eb="3">
      <t>バン</t>
    </rPh>
    <rPh sb="3" eb="5">
      <t>セツダン</t>
    </rPh>
    <phoneticPr fontId="1"/>
  </si>
  <si>
    <t>ｍ</t>
    <phoneticPr fontId="1"/>
  </si>
  <si>
    <t>m2</t>
    <phoneticPr fontId="1"/>
  </si>
  <si>
    <t>m3</t>
    <phoneticPr fontId="1"/>
  </si>
  <si>
    <t>歩道-As</t>
    <rPh sb="0" eb="2">
      <t>ホドウ</t>
    </rPh>
    <phoneticPr fontId="1"/>
  </si>
  <si>
    <t>歩道-Co</t>
    <rPh sb="0" eb="2">
      <t>ホドウ</t>
    </rPh>
    <phoneticPr fontId="1"/>
  </si>
  <si>
    <t>歩道-Co乗入れ</t>
    <rPh sb="0" eb="2">
      <t>ホドウ</t>
    </rPh>
    <rPh sb="5" eb="7">
      <t>ノリイ</t>
    </rPh>
    <phoneticPr fontId="1"/>
  </si>
  <si>
    <t>歩道-As乗入れ、歩道-Int</t>
    <rPh sb="0" eb="2">
      <t>ホドウ</t>
    </rPh>
    <rPh sb="5" eb="7">
      <t>ノリイ</t>
    </rPh>
    <phoneticPr fontId="1"/>
  </si>
  <si>
    <t>歩道-Co乗入れ、歩道-Int乗入れ</t>
    <rPh sb="0" eb="2">
      <t>ホドウ</t>
    </rPh>
    <rPh sb="5" eb="7">
      <t>ノリイ</t>
    </rPh>
    <rPh sb="15" eb="17">
      <t>ノリイ</t>
    </rPh>
    <phoneticPr fontId="1"/>
  </si>
  <si>
    <t>上層路盤（As安定処理）</t>
    <rPh sb="7" eb="9">
      <t>アンテイ</t>
    </rPh>
    <rPh sb="9" eb="11">
      <t>ショリ</t>
    </rPh>
    <phoneticPr fontId="1"/>
  </si>
  <si>
    <t>県道</t>
    <rPh sb="0" eb="2">
      <t>ケンドウ</t>
    </rPh>
    <phoneticPr fontId="1"/>
  </si>
  <si>
    <t>基層（車道・再生粗粒度As20）</t>
    <rPh sb="10" eb="11">
      <t>ド</t>
    </rPh>
    <phoneticPr fontId="1"/>
  </si>
  <si>
    <t>表層（車道・再生密粒度As20F）</t>
    <rPh sb="10" eb="11">
      <t>ド</t>
    </rPh>
    <phoneticPr fontId="1"/>
  </si>
  <si>
    <t>土留め工；軽量</t>
    <rPh sb="0" eb="2">
      <t>ドド</t>
    </rPh>
    <rPh sb="3" eb="4">
      <t>コウ</t>
    </rPh>
    <rPh sb="5" eb="7">
      <t>ケイリョウ</t>
    </rPh>
    <phoneticPr fontId="1"/>
  </si>
  <si>
    <t>掘削深≦1.5m</t>
    <rPh sb="0" eb="2">
      <t>クッサク</t>
    </rPh>
    <rPh sb="2" eb="3">
      <t>フカ</t>
    </rPh>
    <phoneticPr fontId="1"/>
  </si>
  <si>
    <t>掘削深≦2.0m</t>
    <rPh sb="0" eb="2">
      <t>クッサク</t>
    </rPh>
    <rPh sb="2" eb="3">
      <t>フカ</t>
    </rPh>
    <phoneticPr fontId="1"/>
  </si>
  <si>
    <t>掘削深≦2.5m</t>
    <rPh sb="0" eb="2">
      <t>クッサク</t>
    </rPh>
    <rPh sb="2" eb="3">
      <t>フカ</t>
    </rPh>
    <phoneticPr fontId="1"/>
  </si>
  <si>
    <t>掘削深≦3.0m</t>
    <rPh sb="0" eb="2">
      <t>クッサク</t>
    </rPh>
    <rPh sb="2" eb="3">
      <t>フカ</t>
    </rPh>
    <phoneticPr fontId="1"/>
  </si>
  <si>
    <t>掘削深≦3.5m</t>
    <rPh sb="0" eb="2">
      <t>クッサク</t>
    </rPh>
    <rPh sb="2" eb="3">
      <t>フカ</t>
    </rPh>
    <phoneticPr fontId="1"/>
  </si>
  <si>
    <t>掘削深≦3.8m</t>
    <rPh sb="0" eb="2">
      <t>クッサク</t>
    </rPh>
    <rPh sb="2" eb="3">
      <t>フカ</t>
    </rPh>
    <phoneticPr fontId="1"/>
  </si>
  <si>
    <t>日</t>
    <rPh sb="0" eb="1">
      <t>ニチ</t>
    </rPh>
    <phoneticPr fontId="1"/>
  </si>
  <si>
    <t>φ50㎜　0.4kw　作業時排水</t>
    <rPh sb="11" eb="13">
      <t>サギョウ</t>
    </rPh>
    <rPh sb="13" eb="14">
      <t>ジ</t>
    </rPh>
    <rPh sb="14" eb="16">
      <t>ハイスイ</t>
    </rPh>
    <phoneticPr fontId="1"/>
  </si>
  <si>
    <t>現場</t>
    <rPh sb="0" eb="2">
      <t>ゲンバ</t>
    </rPh>
    <phoneticPr fontId="1"/>
  </si>
  <si>
    <t>人</t>
    <rPh sb="0" eb="1">
      <t>ニン</t>
    </rPh>
    <phoneticPr fontId="1"/>
  </si>
  <si>
    <t>単位</t>
    <rPh sb="0" eb="2">
      <t>タンイ</t>
    </rPh>
    <phoneticPr fontId="1"/>
  </si>
  <si>
    <t>材料費</t>
    <rPh sb="0" eb="2">
      <t>ザイリョウ</t>
    </rPh>
    <rPh sb="2" eb="3">
      <t>ヒ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</si>
  <si>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</si>
  <si>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</si>
  <si>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工　　種</t>
    <rPh sb="0" eb="1">
      <t>コウ</t>
    </rPh>
    <rPh sb="3" eb="4">
      <t>シュ</t>
    </rPh>
    <phoneticPr fontId="1"/>
  </si>
  <si>
    <t>規　　格</t>
    <rPh sb="0" eb="1">
      <t>キ</t>
    </rPh>
    <rPh sb="3" eb="4">
      <t>カク</t>
    </rPh>
    <phoneticPr fontId="1"/>
  </si>
  <si>
    <t>舗装版破砕積込</t>
    <rPh sb="0" eb="2">
      <t>ホソウ</t>
    </rPh>
    <rPh sb="2" eb="3">
      <t>バン</t>
    </rPh>
    <rPh sb="3" eb="5">
      <t>ハサイ</t>
    </rPh>
    <rPh sb="5" eb="7">
      <t>ツミコ</t>
    </rPh>
    <phoneticPr fontId="1"/>
  </si>
  <si>
    <t>（小規模土工）</t>
    <rPh sb="1" eb="4">
      <t>ショウキボ</t>
    </rPh>
    <rPh sb="4" eb="6">
      <t>ドコウ</t>
    </rPh>
    <phoneticPr fontId="1"/>
  </si>
  <si>
    <t>As　t≦30㎝</t>
  </si>
  <si>
    <t>Co　t≦15㎝</t>
  </si>
  <si>
    <t>Co　t≦30㎝</t>
  </si>
  <si>
    <t>殻運搬（機械積込）</t>
    <phoneticPr fontId="1"/>
  </si>
  <si>
    <t>機械掘削工</t>
    <phoneticPr fontId="1"/>
  </si>
  <si>
    <t>クローラ型山積0.13m3</t>
    <phoneticPr fontId="1"/>
  </si>
  <si>
    <t>m3</t>
    <phoneticPr fontId="1"/>
  </si>
  <si>
    <t>床掘り</t>
    <phoneticPr fontId="1"/>
  </si>
  <si>
    <t>人力</t>
    <phoneticPr fontId="1"/>
  </si>
  <si>
    <t>機械投入埋戻工</t>
    <phoneticPr fontId="1"/>
  </si>
  <si>
    <t>BH山積0.13m3</t>
    <phoneticPr fontId="1"/>
  </si>
  <si>
    <t>発生土</t>
    <rPh sb="0" eb="2">
      <t>ハッセイ</t>
    </rPh>
    <rPh sb="2" eb="3">
      <t>ド</t>
    </rPh>
    <phoneticPr fontId="1"/>
  </si>
  <si>
    <t>RC40</t>
    <phoneticPr fontId="1"/>
  </si>
  <si>
    <t>砂基礎工</t>
    <phoneticPr fontId="1"/>
  </si>
  <si>
    <t>洗滌砂</t>
    <phoneticPr fontId="1"/>
  </si>
  <si>
    <t>発生土運搬工</t>
    <phoneticPr fontId="1"/>
  </si>
  <si>
    <t>DT2t積み</t>
    <phoneticPr fontId="1"/>
  </si>
  <si>
    <t>取付管布設および支管取付工</t>
    <phoneticPr fontId="1"/>
  </si>
  <si>
    <t>本管Co・陶管以外</t>
    <phoneticPr fontId="1"/>
  </si>
  <si>
    <t>取付管長L&lt;3m</t>
    <rPh sb="0" eb="3">
      <t>トリツケカン</t>
    </rPh>
    <rPh sb="3" eb="4">
      <t>ナガ</t>
    </rPh>
    <phoneticPr fontId="1"/>
  </si>
  <si>
    <t>取付管長L&lt;5m</t>
    <rPh sb="0" eb="3">
      <t>トリツケカン</t>
    </rPh>
    <rPh sb="3" eb="4">
      <t>ナガ</t>
    </rPh>
    <phoneticPr fontId="1"/>
  </si>
  <si>
    <t>取付管長L&lt;12m</t>
    <rPh sb="0" eb="3">
      <t>トリツケカン</t>
    </rPh>
    <rPh sb="3" eb="4">
      <t>ナガ</t>
    </rPh>
    <phoneticPr fontId="1"/>
  </si>
  <si>
    <t>本管Co・陶管</t>
    <phoneticPr fontId="1"/>
  </si>
  <si>
    <t>さや管；暗渠排水管</t>
    <phoneticPr fontId="1"/>
  </si>
  <si>
    <t>VUφ200</t>
    <phoneticPr fontId="1"/>
  </si>
  <si>
    <t>不陸整正</t>
  </si>
  <si>
    <t>下層路盤（RC-40）</t>
  </si>
  <si>
    <t>上層路盤（M-25）</t>
  </si>
  <si>
    <t>上層路盤（M-40）</t>
  </si>
  <si>
    <t>補足材料なし</t>
  </si>
  <si>
    <t>補足材M-25　t=20㎜</t>
  </si>
  <si>
    <t>t=200㎜　</t>
  </si>
  <si>
    <t>t=250㎜</t>
  </si>
  <si>
    <t>t=350㎜</t>
  </si>
  <si>
    <t>t=120㎜</t>
  </si>
  <si>
    <t>t=170㎜</t>
  </si>
  <si>
    <t>t=200㎜</t>
  </si>
  <si>
    <t>t=320㎜</t>
  </si>
  <si>
    <t>上層路盤（RC-40）</t>
  </si>
  <si>
    <t>t=100㎜</t>
  </si>
  <si>
    <t>t=140㎜</t>
  </si>
  <si>
    <t>t=160㎜</t>
  </si>
  <si>
    <t>t=220㎜</t>
  </si>
  <si>
    <t>t=230㎜</t>
  </si>
  <si>
    <t>As-E</t>
  </si>
  <si>
    <t>As-B、As-C、Co-B、Co-C</t>
  </si>
  <si>
    <t>As-L</t>
  </si>
  <si>
    <t>As-A</t>
  </si>
  <si>
    <t>As-B</t>
  </si>
  <si>
    <t>Co-L</t>
  </si>
  <si>
    <t>As-C、Co-A</t>
  </si>
  <si>
    <t>As-L、As-A、Co-L、Co-A</t>
    <phoneticPr fontId="1"/>
  </si>
  <si>
    <t>W&lt;1.4m　t=50㎜</t>
  </si>
  <si>
    <t>W≦3.0m　t=50㎜</t>
  </si>
  <si>
    <t>W&lt;1.4m　t=50㎜　ﾌﾟﾗｲﾑｺｰﾄ</t>
  </si>
  <si>
    <t>W≦3.0m　t=50㎜　ﾌﾟﾗｲﾑｺｰﾄ</t>
  </si>
  <si>
    <t>表層（車道・再生密粒度As20F）</t>
  </si>
  <si>
    <t>W&lt;1.4m　t=50㎜　ﾀｯｸコート</t>
  </si>
  <si>
    <t>W≦3.0m　t=50㎜　ﾀｯｸコート</t>
  </si>
  <si>
    <t>業務報告書</t>
    <rPh sb="0" eb="2">
      <t>ギョウム</t>
    </rPh>
    <rPh sb="2" eb="5">
      <t>ホウコクショ</t>
    </rPh>
    <phoneticPr fontId="1"/>
  </si>
  <si>
    <t>受注業者</t>
    <rPh sb="0" eb="2">
      <t>ジュチュウ</t>
    </rPh>
    <rPh sb="2" eb="4">
      <t>ギョウシャ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</si>
  <si>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</si>
  <si>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</si>
  <si>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代表者名</t>
    <rPh sb="0" eb="3">
      <t>ダイヒョウシャ</t>
    </rPh>
    <rPh sb="3" eb="4">
      <t>メイ</t>
    </rPh>
    <phoneticPr fontId="1"/>
  </si>
  <si>
    <t>業務名</t>
    <rPh sb="0" eb="2">
      <t>ギョウム</t>
    </rPh>
    <rPh sb="2" eb="3">
      <t>メイ</t>
    </rPh>
    <phoneticPr fontId="1"/>
  </si>
  <si>
    <t>業務内容</t>
    <rPh sb="0" eb="2">
      <t>ギョウム</t>
    </rPh>
    <rPh sb="2" eb="4">
      <t>ナイヨウ</t>
    </rPh>
    <phoneticPr fontId="1"/>
  </si>
  <si>
    <t>業務箇所</t>
    <rPh sb="0" eb="2">
      <t>ギョウム</t>
    </rPh>
    <rPh sb="2" eb="4">
      <t>カショ</t>
    </rPh>
    <phoneticPr fontId="1"/>
  </si>
  <si>
    <t>履行期間</t>
    <rPh sb="0" eb="2">
      <t>リコウ</t>
    </rPh>
    <rPh sb="2" eb="4">
      <t>キカン</t>
    </rPh>
    <phoneticPr fontId="1"/>
  </si>
  <si>
    <t>取付管受付№</t>
    <rPh sb="0" eb="3">
      <t>トリツケカン</t>
    </rPh>
    <rPh sb="3" eb="5">
      <t>ウケツケ</t>
    </rPh>
    <phoneticPr fontId="1"/>
  </si>
  <si>
    <t>摘要</t>
    <rPh sb="0" eb="2">
      <t>テキヨウ</t>
    </rPh>
    <phoneticPr fontId="1"/>
  </si>
  <si>
    <t>摘　　要</t>
    <rPh sb="0" eb="1">
      <t>テキ</t>
    </rPh>
    <rPh sb="3" eb="4">
      <t>ヨウ</t>
    </rPh>
    <phoneticPr fontId="1"/>
  </si>
  <si>
    <t>ｺｰﾄﾞ入力</t>
    <rPh sb="4" eb="6">
      <t>ニュウリョク</t>
    </rPh>
    <phoneticPr fontId="1"/>
  </si>
  <si>
    <t>工　種</t>
    <rPh sb="0" eb="1">
      <t>コウ</t>
    </rPh>
    <rPh sb="2" eb="3">
      <t>シュ</t>
    </rPh>
    <phoneticPr fontId="1"/>
  </si>
  <si>
    <t>規　格</t>
    <rPh sb="0" eb="1">
      <t>キ</t>
    </rPh>
    <rPh sb="2" eb="3">
      <t>カク</t>
    </rPh>
    <phoneticPr fontId="1"/>
  </si>
  <si>
    <t>-</t>
    <phoneticPr fontId="1"/>
  </si>
  <si>
    <t>消　費　税</t>
    <rPh sb="0" eb="1">
      <t>ショウ</t>
    </rPh>
    <rPh sb="2" eb="3">
      <t>ヒ</t>
    </rPh>
    <rPh sb="4" eb="5">
      <t>ゼイ</t>
    </rPh>
    <phoneticPr fontId="1"/>
  </si>
  <si>
    <t>小　　　計</t>
    <rPh sb="0" eb="1">
      <t>ショウ</t>
    </rPh>
    <rPh sb="4" eb="5">
      <t>ケイ</t>
    </rPh>
    <phoneticPr fontId="1"/>
  </si>
  <si>
    <t>合　　　計</t>
    <rPh sb="0" eb="1">
      <t>ゴウ</t>
    </rPh>
    <rPh sb="4" eb="5">
      <t>ケイ</t>
    </rPh>
    <phoneticPr fontId="1"/>
  </si>
  <si>
    <t>単　価</t>
    <rPh sb="0" eb="1">
      <t>タン</t>
    </rPh>
    <rPh sb="2" eb="3">
      <t>アタイ</t>
    </rPh>
    <phoneticPr fontId="1"/>
  </si>
  <si>
    <t>金　額</t>
    <rPh sb="0" eb="1">
      <t>キン</t>
    </rPh>
    <rPh sb="2" eb="3">
      <t>ガク</t>
    </rPh>
    <phoneticPr fontId="1"/>
  </si>
  <si>
    <t>ｺｰﾄﾞ№</t>
    <phoneticPr fontId="1"/>
  </si>
  <si>
    <t>長野市上下水道事業管理者　宛</t>
    <rPh sb="0" eb="3">
      <t>ナガノシ</t>
    </rPh>
    <rPh sb="3" eb="5">
      <t>ジョウゲ</t>
    </rPh>
    <rPh sb="5" eb="7">
      <t>スイドウ</t>
    </rPh>
    <rPh sb="7" eb="9">
      <t>ジギョウ</t>
    </rPh>
    <rPh sb="9" eb="12">
      <t>カンリシャ</t>
    </rPh>
    <rPh sb="13" eb="14">
      <t>アテ</t>
    </rPh>
    <phoneticPr fontId="1"/>
  </si>
  <si>
    <t>㊞　　</t>
    <phoneticPr fontId="1"/>
  </si>
  <si>
    <t>軽量鋼矢板　賃料</t>
    <rPh sb="0" eb="2">
      <t>ケイリョウ</t>
    </rPh>
    <rPh sb="2" eb="3">
      <t>ハガネ</t>
    </rPh>
    <rPh sb="3" eb="5">
      <t>ヤイタ</t>
    </rPh>
    <rPh sb="6" eb="8">
      <t>チンリョウ</t>
    </rPh>
    <phoneticPr fontId="1"/>
  </si>
  <si>
    <t>交通誘導警備員Ｂ</t>
  </si>
  <si>
    <t>表層（車道・再生密粒度As20F）</t>
    <phoneticPr fontId="1"/>
  </si>
  <si>
    <t>水替工</t>
    <phoneticPr fontId="1"/>
  </si>
  <si>
    <t>潜水ポンプ運転</t>
    <phoneticPr fontId="1"/>
  </si>
  <si>
    <t>水替工</t>
    <rPh sb="0" eb="1">
      <t>ミズ</t>
    </rPh>
    <rPh sb="1" eb="2">
      <t>カ</t>
    </rPh>
    <rPh sb="2" eb="3">
      <t>コウ</t>
    </rPh>
    <phoneticPr fontId="1"/>
  </si>
  <si>
    <t>ポンプ据付・撤去工</t>
    <phoneticPr fontId="1"/>
  </si>
  <si>
    <t>交通誘導警備員Ａ</t>
    <phoneticPr fontId="1"/>
  </si>
  <si>
    <t>下水道用　埋設シート</t>
  </si>
  <si>
    <t>幅 400㎜　シングル</t>
  </si>
  <si>
    <t>ｍ</t>
  </si>
  <si>
    <t>下水道用　埋設用明示テープ</t>
  </si>
  <si>
    <t>幅 30㎜</t>
  </si>
  <si>
    <t>普通作業員</t>
    <rPh sb="0" eb="2">
      <t>フツウ</t>
    </rPh>
    <rPh sb="2" eb="4">
      <t>サギョウ</t>
    </rPh>
    <rPh sb="4" eb="5">
      <t>イン</t>
    </rPh>
    <phoneticPr fontId="1"/>
  </si>
  <si>
    <t>人</t>
    <rPh sb="0" eb="1">
      <t>ニン</t>
    </rPh>
    <phoneticPr fontId="1"/>
  </si>
  <si>
    <t>見積単価</t>
    <rPh sb="0" eb="2">
      <t>ミツモリ</t>
    </rPh>
    <rPh sb="2" eb="4">
      <t>タンカ</t>
    </rPh>
    <phoneticPr fontId="1"/>
  </si>
  <si>
    <r>
      <rPr>
        <b/>
        <sz val="10"/>
        <rFont val="游ゴシック"/>
        <family val="3"/>
        <charset val="128"/>
      </rPr>
      <t>　</t>
    </r>
    <r>
      <rPr>
        <b/>
        <u/>
        <sz val="10"/>
        <rFont val="游ゴシック"/>
        <family val="3"/>
        <charset val="128"/>
      </rPr>
      <t>※見積単価は別途「見積書」もしくは単価根拠資料を提出すること</t>
    </r>
    <rPh sb="2" eb="4">
      <t>ミツモリ</t>
    </rPh>
    <rPh sb="4" eb="6">
      <t>タンカ</t>
    </rPh>
    <rPh sb="7" eb="9">
      <t>ベット</t>
    </rPh>
    <rPh sb="10" eb="13">
      <t>ミツモリショ</t>
    </rPh>
    <rPh sb="18" eb="20">
      <t>タンカ</t>
    </rPh>
    <rPh sb="20" eb="22">
      <t>コンキョ</t>
    </rPh>
    <rPh sb="22" eb="24">
      <t>シリョウ</t>
    </rPh>
    <rPh sb="25" eb="27">
      <t>テイシュツ</t>
    </rPh>
    <phoneticPr fontId="1"/>
  </si>
  <si>
    <t>構造物撤去工（昼間単価）</t>
    <rPh sb="0" eb="5">
      <t>コウゾウブツテッキョ</t>
    </rPh>
    <rPh sb="5" eb="6">
      <t>コウ</t>
    </rPh>
    <rPh sb="7" eb="8">
      <t>ヒル</t>
    </rPh>
    <rPh sb="8" eb="9">
      <t>アイダ</t>
    </rPh>
    <rPh sb="9" eb="11">
      <t>タンカ</t>
    </rPh>
    <phoneticPr fontId="1"/>
  </si>
  <si>
    <t>土　工（昼間単価）</t>
    <rPh sb="0" eb="1">
      <t>ド</t>
    </rPh>
    <rPh sb="2" eb="3">
      <t>コウ</t>
    </rPh>
    <phoneticPr fontId="1"/>
  </si>
  <si>
    <t>取付管工（昼間単価）</t>
    <rPh sb="0" eb="3">
      <t>トリツケカン</t>
    </rPh>
    <rPh sb="3" eb="4">
      <t>コウ</t>
    </rPh>
    <phoneticPr fontId="1"/>
  </si>
  <si>
    <t>舗装工（昼間単価）</t>
    <rPh sb="0" eb="2">
      <t>ホソウ</t>
    </rPh>
    <rPh sb="2" eb="3">
      <t>コウ</t>
    </rPh>
    <phoneticPr fontId="1"/>
  </si>
  <si>
    <t>仮設工・その他（昼間単価）</t>
    <rPh sb="0" eb="2">
      <t>カセツ</t>
    </rPh>
    <rPh sb="2" eb="3">
      <t>コウ</t>
    </rPh>
    <rPh sb="6" eb="7">
      <t>タ</t>
    </rPh>
    <phoneticPr fontId="1"/>
  </si>
  <si>
    <t>-</t>
  </si>
  <si>
    <t>アスファルト処分費</t>
    <rPh sb="6" eb="8">
      <t>ショブン</t>
    </rPh>
    <rPh sb="8" eb="9">
      <t>ヒ</t>
    </rPh>
    <phoneticPr fontId="1"/>
  </si>
  <si>
    <t>ｍ</t>
    <phoneticPr fontId="1"/>
  </si>
  <si>
    <t>ｔ</t>
    <phoneticPr fontId="1"/>
  </si>
  <si>
    <t>構造物とりこわし</t>
    <rPh sb="0" eb="3">
      <t>コウゾウブツ</t>
    </rPh>
    <phoneticPr fontId="1"/>
  </si>
  <si>
    <t>m3</t>
    <phoneticPr fontId="1"/>
  </si>
  <si>
    <t>無筋Co　人力施工</t>
    <rPh sb="0" eb="1">
      <t>ム</t>
    </rPh>
    <rPh sb="1" eb="2">
      <t>スジ</t>
    </rPh>
    <rPh sb="5" eb="7">
      <t>ジンリキ</t>
    </rPh>
    <rPh sb="7" eb="9">
      <t>セコウ</t>
    </rPh>
    <phoneticPr fontId="1"/>
  </si>
  <si>
    <t>無筋Co　機械施工</t>
    <rPh sb="0" eb="1">
      <t>ム</t>
    </rPh>
    <rPh sb="1" eb="2">
      <t>スジ</t>
    </rPh>
    <rPh sb="5" eb="7">
      <t>キカイ</t>
    </rPh>
    <rPh sb="7" eb="9">
      <t>セコウ</t>
    </rPh>
    <phoneticPr fontId="1"/>
  </si>
  <si>
    <t>有筋Co　機械施工</t>
    <rPh sb="0" eb="1">
      <t>ア</t>
    </rPh>
    <rPh sb="1" eb="2">
      <t>スジ</t>
    </rPh>
    <rPh sb="5" eb="7">
      <t>キカイ</t>
    </rPh>
    <rPh sb="7" eb="9">
      <t>セコウ</t>
    </rPh>
    <phoneticPr fontId="1"/>
  </si>
  <si>
    <t>有筋Co　人力施工</t>
    <rPh sb="0" eb="1">
      <t>ア</t>
    </rPh>
    <rPh sb="1" eb="2">
      <t>スジ</t>
    </rPh>
    <rPh sb="5" eb="7">
      <t>ジンリキ</t>
    </rPh>
    <rPh sb="7" eb="9">
      <t>セコウ</t>
    </rPh>
    <phoneticPr fontId="1"/>
  </si>
  <si>
    <t>ｲﾝﾀｰﾛｯｷﾝｸﾞﾌﾞﾛｯｸ撤去</t>
    <rPh sb="15" eb="17">
      <t>テッキョ</t>
    </rPh>
    <phoneticPr fontId="1"/>
  </si>
  <si>
    <t>再利用撤去</t>
    <rPh sb="0" eb="3">
      <t>サイリヨウ</t>
    </rPh>
    <rPh sb="3" eb="5">
      <t>テッキョ</t>
    </rPh>
    <phoneticPr fontId="1"/>
  </si>
  <si>
    <t>m2</t>
    <phoneticPr fontId="1"/>
  </si>
  <si>
    <t>ｲﾝﾀｰﾛｯｷﾝｸﾞﾌﾞﾛｯｸ設置</t>
    <rPh sb="15" eb="17">
      <t>セッチ</t>
    </rPh>
    <phoneticPr fontId="1"/>
  </si>
  <si>
    <t>t=60㎜</t>
    <phoneticPr fontId="1"/>
  </si>
  <si>
    <t>t=80㎜</t>
    <phoneticPr fontId="1"/>
  </si>
  <si>
    <t>特殊作業員</t>
    <rPh sb="0" eb="2">
      <t>トクシュ</t>
    </rPh>
    <rPh sb="2" eb="4">
      <t>サギョウ</t>
    </rPh>
    <rPh sb="4" eb="5">
      <t>イン</t>
    </rPh>
    <phoneticPr fontId="1"/>
  </si>
  <si>
    <t>人・日</t>
    <rPh sb="0" eb="1">
      <t>ニン</t>
    </rPh>
    <rPh sb="2" eb="3">
      <t>ヒ</t>
    </rPh>
    <phoneticPr fontId="1"/>
  </si>
  <si>
    <t>-</t>
    <phoneticPr fontId="1"/>
  </si>
  <si>
    <t>式</t>
    <rPh sb="0" eb="1">
      <t>シキ</t>
    </rPh>
    <phoneticPr fontId="1"/>
  </si>
  <si>
    <t>掘削深≦1.5m　施工延長≦2.0m</t>
    <rPh sb="0" eb="2">
      <t>クッサク</t>
    </rPh>
    <rPh sb="2" eb="3">
      <t>フカ</t>
    </rPh>
    <rPh sb="9" eb="11">
      <t>セコウ</t>
    </rPh>
    <rPh sb="11" eb="13">
      <t>エンチョウ</t>
    </rPh>
    <phoneticPr fontId="1"/>
  </si>
  <si>
    <t>掘削深≦1.5m　施工延長≦3.0m</t>
    <phoneticPr fontId="1"/>
  </si>
  <si>
    <t>掘削深≦1.5m　施工延長≦4.0m</t>
    <phoneticPr fontId="1"/>
  </si>
  <si>
    <t>掘削深≦1.5m　施工延長≦5.0m</t>
    <phoneticPr fontId="1"/>
  </si>
  <si>
    <t>掘削深≦2.0m　施工延長≦2.0m</t>
    <phoneticPr fontId="1"/>
  </si>
  <si>
    <t>掘削深≦2.0m　施工延長≦3.0m</t>
    <phoneticPr fontId="1"/>
  </si>
  <si>
    <t>掘削深≦2.0m　施工延長≦4.0m</t>
    <phoneticPr fontId="1"/>
  </si>
  <si>
    <t>掘削深≦2.0m　施工延長≦5.0m</t>
    <phoneticPr fontId="1"/>
  </si>
  <si>
    <t>掘削深≦2.5m　施工延長≦5.0m</t>
    <phoneticPr fontId="1"/>
  </si>
  <si>
    <t>掘削深≦2.5m　施工延長≦2.0m</t>
    <phoneticPr fontId="1"/>
  </si>
  <si>
    <t>掘削深≦2.5m　施工延長≦3.0m</t>
    <phoneticPr fontId="1"/>
  </si>
  <si>
    <t>掘削深≦2.5m　施工延長≦4.0m</t>
    <phoneticPr fontId="1"/>
  </si>
  <si>
    <t>掘削深≦3.0m　施工延長≦2.0m</t>
    <phoneticPr fontId="1"/>
  </si>
  <si>
    <t>掘削深≦3.0m　施工延長≦3.0m</t>
    <phoneticPr fontId="1"/>
  </si>
  <si>
    <t>掘削深≦3.0m　施工延長≦4.0m</t>
    <phoneticPr fontId="1"/>
  </si>
  <si>
    <t>掘削深≦3.8m　施工延長≦2.0m</t>
    <phoneticPr fontId="1"/>
  </si>
  <si>
    <t>掘削深≦3.8m　施工延長≦3.0m</t>
    <phoneticPr fontId="1"/>
  </si>
  <si>
    <t>掘削深≦3.8m　施工延長≦4.0m</t>
    <phoneticPr fontId="1"/>
  </si>
  <si>
    <t>掘削工</t>
    <rPh sb="0" eb="2">
      <t>クッサク</t>
    </rPh>
    <rPh sb="2" eb="3">
      <t>コウ</t>
    </rPh>
    <phoneticPr fontId="1"/>
  </si>
  <si>
    <t>人力・機械併用</t>
    <rPh sb="3" eb="5">
      <t>キカイ</t>
    </rPh>
    <rPh sb="5" eb="7">
      <t>ヘイヨウ</t>
    </rPh>
    <phoneticPr fontId="1"/>
  </si>
  <si>
    <t>構造物撤去工（夜間単価）</t>
    <rPh sb="0" eb="5">
      <t>コウゾウブツテッキョ</t>
    </rPh>
    <rPh sb="5" eb="6">
      <t>コウ</t>
    </rPh>
    <rPh sb="7" eb="8">
      <t>ヨル</t>
    </rPh>
    <rPh sb="8" eb="9">
      <t>アイダ</t>
    </rPh>
    <rPh sb="9" eb="11">
      <t>タンカ</t>
    </rPh>
    <phoneticPr fontId="1"/>
  </si>
  <si>
    <t>小　計　①</t>
    <rPh sb="0" eb="1">
      <t>ショウ</t>
    </rPh>
    <rPh sb="2" eb="3">
      <t>ケイ</t>
    </rPh>
    <phoneticPr fontId="1"/>
  </si>
  <si>
    <t>小　計　②</t>
    <rPh sb="0" eb="1">
      <t>ショウ</t>
    </rPh>
    <rPh sb="2" eb="3">
      <t>ケイ</t>
    </rPh>
    <phoneticPr fontId="1"/>
  </si>
  <si>
    <t>小計（①＋②）</t>
    <rPh sb="0" eb="1">
      <t>ショウ</t>
    </rPh>
    <rPh sb="1" eb="2">
      <t>ケイ</t>
    </rPh>
    <phoneticPr fontId="1"/>
  </si>
  <si>
    <t>内副管取付</t>
    <rPh sb="0" eb="1">
      <t>ウチ</t>
    </rPh>
    <rPh sb="1" eb="2">
      <t>フク</t>
    </rPh>
    <rPh sb="2" eb="3">
      <t>カン</t>
    </rPh>
    <rPh sb="3" eb="5">
      <t>トリツケ</t>
    </rPh>
    <phoneticPr fontId="1"/>
  </si>
  <si>
    <t>底部工</t>
    <rPh sb="0" eb="2">
      <t>テイブ</t>
    </rPh>
    <rPh sb="2" eb="3">
      <t>コウ</t>
    </rPh>
    <phoneticPr fontId="1"/>
  </si>
  <si>
    <t>削孔工</t>
    <rPh sb="0" eb="2">
      <t>サッコウ</t>
    </rPh>
    <rPh sb="2" eb="3">
      <t>コウ</t>
    </rPh>
    <phoneticPr fontId="1"/>
  </si>
  <si>
    <t>箇所</t>
    <rPh sb="0" eb="2">
      <t>カショ</t>
    </rPh>
    <phoneticPr fontId="1"/>
  </si>
  <si>
    <t>As　t≦15㎝</t>
    <phoneticPr fontId="1"/>
  </si>
  <si>
    <t>DID有無共　L≦1.0㎞</t>
    <rPh sb="3" eb="5">
      <t>ウム</t>
    </rPh>
    <rPh sb="5" eb="6">
      <t>トモ</t>
    </rPh>
    <phoneticPr fontId="1"/>
  </si>
  <si>
    <t>DID有無共　L≦3.0㎞</t>
    <phoneticPr fontId="1"/>
  </si>
  <si>
    <t>DID有無共　L≦26.0㎞</t>
    <phoneticPr fontId="1"/>
  </si>
  <si>
    <t>DID有無共　L≦12.0㎞</t>
    <phoneticPr fontId="1"/>
  </si>
  <si>
    <t>DID有無共　L≦5.0㎞</t>
    <phoneticPr fontId="1"/>
  </si>
  <si>
    <t>DID有無共　L≦16.0㎞</t>
    <phoneticPr fontId="1"/>
  </si>
  <si>
    <t>マンホール削孔　φ150</t>
    <rPh sb="5" eb="7">
      <t>サッコウ</t>
    </rPh>
    <phoneticPr fontId="1"/>
  </si>
  <si>
    <t>DID有無共　L≦5.0㎞</t>
    <phoneticPr fontId="1"/>
  </si>
  <si>
    <t>DID有無共　L≦12.0㎞</t>
    <phoneticPr fontId="1"/>
  </si>
  <si>
    <t>DID有無共　L≦20.0㎞</t>
    <phoneticPr fontId="1"/>
  </si>
  <si>
    <t>材工共</t>
    <rPh sb="0" eb="3">
      <t>ザイコウトモ</t>
    </rPh>
    <phoneticPr fontId="1"/>
  </si>
  <si>
    <t>県道</t>
    <rPh sb="0" eb="2">
      <t>ケンドウ</t>
    </rPh>
    <phoneticPr fontId="1"/>
  </si>
  <si>
    <t>W&lt;1.4m　t=30㎜　ﾌﾟﾗｲﾑｺｰﾄ</t>
    <phoneticPr fontId="1"/>
  </si>
  <si>
    <t>W&lt;1.4m　t=50㎜　ﾌﾟﾗｲﾑｺｰﾄ</t>
    <phoneticPr fontId="1"/>
  </si>
  <si>
    <t>県道、As-B、As-C</t>
    <rPh sb="0" eb="2">
      <t>ケンドウ</t>
    </rPh>
    <phoneticPr fontId="1"/>
  </si>
  <si>
    <t>表層（車道・再生密粒度As13F）</t>
    <rPh sb="10" eb="11">
      <t>ド</t>
    </rPh>
    <phoneticPr fontId="1"/>
  </si>
  <si>
    <t>土　工（夜間単価）</t>
    <rPh sb="0" eb="1">
      <t>ド</t>
    </rPh>
    <rPh sb="2" eb="3">
      <t>コウ</t>
    </rPh>
    <rPh sb="4" eb="5">
      <t>ヨル</t>
    </rPh>
    <phoneticPr fontId="1"/>
  </si>
  <si>
    <t>取付管工（夜間単価）</t>
    <rPh sb="0" eb="3">
      <t>トリツケカン</t>
    </rPh>
    <rPh sb="3" eb="4">
      <t>コウ</t>
    </rPh>
    <rPh sb="5" eb="6">
      <t>ヨル</t>
    </rPh>
    <phoneticPr fontId="1"/>
  </si>
  <si>
    <t>舗装工（夜間単価）</t>
    <rPh sb="0" eb="2">
      <t>ホソウ</t>
    </rPh>
    <rPh sb="2" eb="3">
      <t>コウ</t>
    </rPh>
    <rPh sb="4" eb="5">
      <t>ヨル</t>
    </rPh>
    <phoneticPr fontId="1"/>
  </si>
  <si>
    <t>仮設工・その他（夜間単価）</t>
    <rPh sb="0" eb="2">
      <t>カセツ</t>
    </rPh>
    <rPh sb="2" eb="3">
      <t>コウ</t>
    </rPh>
    <rPh sb="6" eb="7">
      <t>タ</t>
    </rPh>
    <rPh sb="8" eb="9">
      <t>ヨル</t>
    </rPh>
    <phoneticPr fontId="1"/>
  </si>
  <si>
    <t>コンクリート処分費</t>
    <rPh sb="6" eb="8">
      <t>ショブン</t>
    </rPh>
    <rPh sb="8" eb="9">
      <t>ヒ</t>
    </rPh>
    <phoneticPr fontId="1"/>
  </si>
  <si>
    <t>残土処分費</t>
    <rPh sb="0" eb="2">
      <t>ザンド</t>
    </rPh>
    <rPh sb="2" eb="4">
      <t>ショブン</t>
    </rPh>
    <rPh sb="4" eb="5">
      <t>ヒ</t>
    </rPh>
    <phoneticPr fontId="1"/>
  </si>
  <si>
    <t>m3</t>
    <phoneticPr fontId="1"/>
  </si>
  <si>
    <t>基層・中間層（車道・再生粗粒度As20）</t>
    <rPh sb="3" eb="5">
      <t>チュウカン</t>
    </rPh>
    <rPh sb="5" eb="6">
      <t>ソウ</t>
    </rPh>
    <rPh sb="14" eb="15">
      <t>ド</t>
    </rPh>
    <phoneticPr fontId="1"/>
  </si>
  <si>
    <t>摘　要</t>
    <rPh sb="0" eb="1">
      <t>テキ</t>
    </rPh>
    <rPh sb="2" eb="3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</si>
</sst>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#,##0_ ;[Red]\-#,##0\ "/>
    <numFmt numFmtId="177" formatCode="#,##0_ "/>
    <numFmt numFmtId="178" formatCode="_ * #,##0.0_ ;_ * \-#,##0.0_ ;_ * &quot;-&quot;?_ ;_ @_ "/>
    <numFmt numFmtId="179" formatCode="0_ "/>
  </numFmts>
  <fonts count="1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</font>
    <font>
      <sz val="12"/>
      <color theme="1"/>
      <name val="游ゴシック"/>
      <family val="2"/>
      <scheme val="minor"/>
    </font>
    <font>
      <b/>
      <sz val="12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1"/>
      <name val="ＭＳ Ｐゴシック"/>
      <family val="3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</font>
    <font>
      <sz val="11"/>
      <name val="ＭＳ Ｐゴシック"/>
      <family val="3"/>
      <charset val="128"/>
    </font>
    <font>
      <sz val="10"/>
      <name val="游ゴシック"/>
      <family val="3"/>
      <charset val="128"/>
    </font>
    <font>
      <b/>
      <u/>
      <sz val="10"/>
      <name val="游ゴシック"/>
      <family val="3"/>
      <charset val="128"/>
    </font>
    <font>
      <b/>
      <sz val="10"/>
      <name val="游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9" fillId="0" borderId="0"/>
    <xf numFmtId="0" fontId="9" fillId="0" borderId="0"/>
    <xf numFmtId="38" fontId="9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/>
  </cellStyleXfs>
  <cellXfs count="244">
    <xf numFmtId="0" fontId="0" fillId="0" borderId="0" xfId="0"/>
    <xf numFmtId="0" fontId="2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77" fontId="5" fillId="0" borderId="0" xfId="0" applyNumberFormat="1" applyFont="1" applyAlignment="1">
      <alignment vertical="center"/>
    </xf>
    <xf numFmtId="41" fontId="5" fillId="0" borderId="0" xfId="0" applyNumberFormat="1" applyFont="1" applyAlignment="1">
      <alignment vertical="center"/>
    </xf>
    <xf numFmtId="177" fontId="5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center" shrinkToFit="1"/>
    </xf>
    <xf numFmtId="0" fontId="5" fillId="0" borderId="8" xfId="0" applyFont="1" applyBorder="1" applyAlignment="1">
      <alignment horizontal="center" vertical="center" shrinkToFit="1"/>
    </xf>
    <xf numFmtId="177" fontId="5" fillId="0" borderId="8" xfId="0" applyNumberFormat="1" applyFont="1" applyBorder="1" applyAlignment="1">
      <alignment horizontal="center" vertical="center" shrinkToFit="1"/>
    </xf>
    <xf numFmtId="41" fontId="5" fillId="0" borderId="8" xfId="0" applyNumberFormat="1" applyFont="1" applyBorder="1" applyAlignment="1">
      <alignment horizontal="center" vertical="center" shrinkToFit="1"/>
    </xf>
    <xf numFmtId="0" fontId="5" fillId="0" borderId="8" xfId="0" applyFont="1" applyBorder="1" applyAlignment="1">
      <alignment vertical="center" shrinkToFit="1"/>
    </xf>
    <xf numFmtId="41" fontId="5" fillId="0" borderId="8" xfId="0" applyNumberFormat="1" applyFont="1" applyBorder="1" applyAlignment="1">
      <alignment vertical="center" shrinkToFit="1"/>
    </xf>
    <xf numFmtId="0" fontId="5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horizontal="right" vertical="center"/>
    </xf>
    <xf numFmtId="0" fontId="5" fillId="0" borderId="11" xfId="0" applyFont="1" applyBorder="1" applyAlignment="1">
      <alignment vertical="center" shrinkToFit="1"/>
    </xf>
    <xf numFmtId="0" fontId="5" fillId="0" borderId="11" xfId="0" applyFont="1" applyBorder="1" applyAlignment="1">
      <alignment horizontal="center" vertical="center" shrinkToFit="1"/>
    </xf>
    <xf numFmtId="41" fontId="5" fillId="0" borderId="11" xfId="0" applyNumberFormat="1" applyFont="1" applyBorder="1" applyAlignment="1">
      <alignment vertical="center" shrinkToFit="1"/>
    </xf>
    <xf numFmtId="177" fontId="5" fillId="0" borderId="11" xfId="0" applyNumberFormat="1" applyFont="1" applyBorder="1" applyAlignment="1">
      <alignment horizontal="center" vertical="center" shrinkToFit="1"/>
    </xf>
    <xf numFmtId="0" fontId="5" fillId="0" borderId="0" xfId="0" applyFont="1" applyFill="1" applyAlignment="1">
      <alignment vertical="center"/>
    </xf>
    <xf numFmtId="9" fontId="5" fillId="0" borderId="8" xfId="0" applyNumberFormat="1" applyFont="1" applyBorder="1" applyAlignment="1">
      <alignment horizontal="center" vertical="center" shrinkToFit="1"/>
    </xf>
    <xf numFmtId="0" fontId="6" fillId="0" borderId="6" xfId="0" applyFont="1" applyBorder="1" applyAlignment="1">
      <alignment vertical="center" shrinkToFit="1"/>
    </xf>
    <xf numFmtId="0" fontId="6" fillId="0" borderId="6" xfId="0" applyFont="1" applyBorder="1" applyAlignment="1">
      <alignment horizontal="center" vertical="center" shrinkToFit="1"/>
    </xf>
    <xf numFmtId="41" fontId="6" fillId="0" borderId="6" xfId="0" applyNumberFormat="1" applyFont="1" applyBorder="1" applyAlignment="1">
      <alignment vertical="center" shrinkToFit="1"/>
    </xf>
    <xf numFmtId="177" fontId="6" fillId="0" borderId="6" xfId="0" applyNumberFormat="1" applyFont="1" applyBorder="1" applyAlignment="1">
      <alignment horizontal="center" vertical="center" shrinkToFit="1"/>
    </xf>
    <xf numFmtId="0" fontId="0" fillId="0" borderId="8" xfId="0" applyFont="1" applyBorder="1" applyAlignment="1">
      <alignment horizontal="center" vertical="center" shrinkToFit="1"/>
    </xf>
    <xf numFmtId="41" fontId="0" fillId="0" borderId="8" xfId="0" applyNumberFormat="1" applyFont="1" applyBorder="1" applyAlignment="1">
      <alignment vertical="center" shrinkToFit="1"/>
    </xf>
    <xf numFmtId="0" fontId="6" fillId="0" borderId="18" xfId="0" applyFont="1" applyBorder="1" applyAlignment="1">
      <alignment horizontal="center" vertical="center" shrinkToFit="1"/>
    </xf>
    <xf numFmtId="0" fontId="6" fillId="0" borderId="18" xfId="0" applyFont="1" applyBorder="1" applyAlignment="1">
      <alignment vertical="center" shrinkToFit="1"/>
    </xf>
    <xf numFmtId="41" fontId="6" fillId="0" borderId="18" xfId="0" applyNumberFormat="1" applyFont="1" applyBorder="1" applyAlignment="1">
      <alignment vertical="center" shrinkToFit="1"/>
    </xf>
    <xf numFmtId="177" fontId="6" fillId="0" borderId="18" xfId="0" applyNumberFormat="1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 shrinkToFit="1"/>
    </xf>
    <xf numFmtId="41" fontId="6" fillId="0" borderId="0" xfId="0" applyNumberFormat="1" applyFont="1" applyBorder="1" applyAlignment="1">
      <alignment vertical="center" shrinkToFit="1"/>
    </xf>
    <xf numFmtId="177" fontId="6" fillId="0" borderId="0" xfId="0" applyNumberFormat="1" applyFont="1" applyBorder="1" applyAlignment="1">
      <alignment horizontal="center" vertical="center" shrinkToFit="1"/>
    </xf>
    <xf numFmtId="178" fontId="10" fillId="0" borderId="18" xfId="0" applyNumberFormat="1" applyFont="1" applyFill="1" applyBorder="1" applyAlignment="1">
      <alignment vertical="center" shrinkToFit="1"/>
    </xf>
    <xf numFmtId="178" fontId="10" fillId="0" borderId="0" xfId="0" applyNumberFormat="1" applyFont="1" applyFill="1" applyBorder="1" applyAlignment="1">
      <alignment vertical="center" shrinkToFit="1"/>
    </xf>
    <xf numFmtId="178" fontId="5" fillId="0" borderId="8" xfId="0" applyNumberFormat="1" applyFont="1" applyFill="1" applyBorder="1" applyAlignment="1">
      <alignment vertical="center" shrinkToFit="1"/>
    </xf>
    <xf numFmtId="178" fontId="5" fillId="0" borderId="11" xfId="0" applyNumberFormat="1" applyFont="1" applyFill="1" applyBorder="1" applyAlignment="1">
      <alignment vertical="center" shrinkToFit="1"/>
    </xf>
    <xf numFmtId="178" fontId="6" fillId="0" borderId="6" xfId="0" applyNumberFormat="1" applyFont="1" applyFill="1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0" fillId="0" borderId="8" xfId="0" applyNumberFormat="1" applyFont="1" applyBorder="1" applyAlignment="1">
      <alignment horizontal="center" vertical="center" shrinkToFit="1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shrinkToFit="1"/>
    </xf>
    <xf numFmtId="0" fontId="16" fillId="0" borderId="0" xfId="0" applyFont="1" applyBorder="1" applyAlignment="1">
      <alignment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0" fillId="0" borderId="12" xfId="0" applyFont="1" applyBorder="1" applyAlignment="1">
      <alignment vertical="center" shrinkToFit="1"/>
    </xf>
    <xf numFmtId="0" fontId="0" fillId="0" borderId="13" xfId="0" applyFont="1" applyBorder="1" applyAlignment="1">
      <alignment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4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 shrinkToFi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176" fontId="4" fillId="0" borderId="0" xfId="0" applyNumberFormat="1" applyFont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 shrinkToFit="1"/>
      <protection locked="0"/>
    </xf>
    <xf numFmtId="176" fontId="4" fillId="0" borderId="8" xfId="0" applyNumberFormat="1" applyFont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center" shrinkToFit="1"/>
      <protection locked="0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vertical="center" shrinkToFit="1"/>
      <protection locked="0"/>
    </xf>
    <xf numFmtId="0" fontId="4" fillId="0" borderId="2" xfId="0" applyFont="1" applyBorder="1" applyAlignment="1" applyProtection="1">
      <alignment horizontal="center" vertical="center" shrinkToFit="1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vertical="center" shrinkToFit="1"/>
      <protection locked="0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176" fontId="4" fillId="0" borderId="1" xfId="0" applyNumberFormat="1" applyFont="1" applyBorder="1" applyAlignment="1" applyProtection="1">
      <alignment vertical="center" shrinkToFit="1"/>
      <protection locked="0"/>
    </xf>
    <xf numFmtId="176" fontId="4" fillId="0" borderId="3" xfId="0" applyNumberFormat="1" applyFont="1" applyBorder="1" applyAlignment="1" applyProtection="1">
      <alignment vertical="center" shrinkToFit="1"/>
      <protection locked="0"/>
    </xf>
    <xf numFmtId="0" fontId="4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 shrinkToFit="1"/>
    </xf>
    <xf numFmtId="0" fontId="4" fillId="0" borderId="0" xfId="0" applyFont="1" applyAlignment="1" applyProtection="1">
      <alignment horizontal="center" vertical="center"/>
    </xf>
    <xf numFmtId="176" fontId="4" fillId="0" borderId="0" xfId="0" applyNumberFormat="1" applyFont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 shrinkToFit="1"/>
    </xf>
    <xf numFmtId="176" fontId="4" fillId="0" borderId="8" xfId="0" applyNumberFormat="1" applyFont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vertical="center" shrinkToFit="1"/>
    </xf>
    <xf numFmtId="0" fontId="4" fillId="0" borderId="1" xfId="0" applyFont="1" applyBorder="1" applyAlignment="1" applyProtection="1">
      <alignment horizontal="center" vertical="center"/>
    </xf>
    <xf numFmtId="176" fontId="4" fillId="0" borderId="1" xfId="0" applyNumberFormat="1" applyFont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 shrinkToFit="1"/>
    </xf>
    <xf numFmtId="0" fontId="4" fillId="3" borderId="2" xfId="0" applyFont="1" applyFill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vertical="center"/>
    </xf>
    <xf numFmtId="0" fontId="4" fillId="0" borderId="2" xfId="0" applyFont="1" applyBorder="1" applyAlignment="1" applyProtection="1">
      <alignment vertical="center" shrinkToFit="1"/>
    </xf>
    <xf numFmtId="0" fontId="4" fillId="0" borderId="2" xfId="0" applyFont="1" applyBorder="1" applyAlignment="1" applyProtection="1">
      <alignment horizontal="center" vertical="center"/>
    </xf>
    <xf numFmtId="176" fontId="4" fillId="0" borderId="2" xfId="0" applyNumberFormat="1" applyFont="1" applyBorder="1" applyAlignment="1" applyProtection="1">
      <alignment vertical="center"/>
    </xf>
    <xf numFmtId="0" fontId="4" fillId="0" borderId="2" xfId="0" applyFont="1" applyBorder="1" applyAlignment="1" applyProtection="1">
      <alignment horizontal="center" vertical="center" shrinkToFit="1"/>
    </xf>
    <xf numFmtId="0" fontId="4" fillId="3" borderId="3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 shrinkToFit="1"/>
    </xf>
    <xf numFmtId="0" fontId="4" fillId="0" borderId="3" xfId="0" applyFont="1" applyBorder="1" applyAlignment="1" applyProtection="1">
      <alignment horizontal="center" vertical="center"/>
    </xf>
    <xf numFmtId="176" fontId="4" fillId="0" borderId="3" xfId="0" applyNumberFormat="1" applyFont="1" applyBorder="1" applyAlignment="1" applyProtection="1">
      <alignment vertical="center"/>
    </xf>
    <xf numFmtId="0" fontId="4" fillId="0" borderId="3" xfId="0" applyFont="1" applyBorder="1" applyAlignment="1" applyProtection="1">
      <alignment horizontal="center" vertical="center" shrinkToFit="1"/>
    </xf>
    <xf numFmtId="0" fontId="4" fillId="0" borderId="8" xfId="0" applyFont="1" applyBorder="1" applyAlignment="1" applyProtection="1">
      <alignment vertical="center"/>
    </xf>
    <xf numFmtId="0" fontId="4" fillId="0" borderId="8" xfId="0" applyFont="1" applyBorder="1" applyAlignment="1" applyProtection="1">
      <alignment vertical="center" shrinkToFit="1"/>
    </xf>
    <xf numFmtId="176" fontId="4" fillId="0" borderId="8" xfId="0" applyNumberFormat="1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 shrinkToFit="1"/>
    </xf>
    <xf numFmtId="0" fontId="4" fillId="0" borderId="5" xfId="0" applyFont="1" applyBorder="1" applyAlignment="1" applyProtection="1">
      <alignment horizontal="center" vertical="center"/>
    </xf>
    <xf numFmtId="176" fontId="4" fillId="0" borderId="5" xfId="0" applyNumberFormat="1" applyFont="1" applyBorder="1" applyAlignment="1" applyProtection="1">
      <alignment vertical="center"/>
    </xf>
    <xf numFmtId="0" fontId="4" fillId="0" borderId="5" xfId="0" applyFont="1" applyBorder="1" applyAlignment="1" applyProtection="1">
      <alignment horizontal="center" vertical="center" shrinkToFit="1"/>
    </xf>
    <xf numFmtId="0" fontId="4" fillId="0" borderId="2" xfId="0" applyFont="1" applyFill="1" applyBorder="1" applyAlignment="1" applyProtection="1">
      <alignment horizontal="center" vertical="center"/>
    </xf>
    <xf numFmtId="176" fontId="4" fillId="0" borderId="2" xfId="0" applyNumberFormat="1" applyFont="1" applyFill="1" applyBorder="1" applyAlignment="1" applyProtection="1">
      <alignment vertical="center"/>
    </xf>
    <xf numFmtId="0" fontId="4" fillId="0" borderId="3" xfId="0" applyFont="1" applyFill="1" applyBorder="1" applyAlignment="1" applyProtection="1">
      <alignment horizontal="center" vertical="center"/>
    </xf>
    <xf numFmtId="176" fontId="4" fillId="0" borderId="3" xfId="0" applyNumberFormat="1" applyFont="1" applyFill="1" applyBorder="1" applyAlignment="1" applyProtection="1">
      <alignment vertical="center"/>
    </xf>
    <xf numFmtId="0" fontId="13" fillId="0" borderId="3" xfId="0" applyFont="1" applyBorder="1" applyAlignment="1" applyProtection="1">
      <alignment vertical="center"/>
    </xf>
    <xf numFmtId="0" fontId="17" fillId="0" borderId="3" xfId="0" applyFont="1" applyBorder="1" applyAlignment="1" applyProtection="1">
      <alignment shrinkToFit="1"/>
    </xf>
    <xf numFmtId="0" fontId="13" fillId="0" borderId="3" xfId="0" applyFont="1" applyFill="1" applyBorder="1" applyAlignment="1" applyProtection="1">
      <alignment horizontal="center" vertical="center"/>
    </xf>
    <xf numFmtId="176" fontId="13" fillId="0" borderId="3" xfId="0" applyNumberFormat="1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vertical="center" shrinkToFit="1"/>
    </xf>
    <xf numFmtId="0" fontId="4" fillId="0" borderId="0" xfId="0" applyFont="1" applyFill="1" applyAlignment="1" applyProtection="1">
      <alignment horizontal="center" vertical="center"/>
    </xf>
    <xf numFmtId="176" fontId="4" fillId="0" borderId="0" xfId="0" applyNumberFormat="1" applyFont="1" applyFill="1" applyAlignment="1" applyProtection="1">
      <alignment vertical="center"/>
    </xf>
    <xf numFmtId="0" fontId="4" fillId="0" borderId="8" xfId="0" applyFont="1" applyFill="1" applyBorder="1" applyAlignment="1" applyProtection="1">
      <alignment horizontal="center" vertical="center"/>
    </xf>
    <xf numFmtId="176" fontId="4" fillId="0" borderId="8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 applyProtection="1">
      <alignment vertical="center"/>
    </xf>
    <xf numFmtId="176" fontId="13" fillId="0" borderId="2" xfId="0" applyNumberFormat="1" applyFont="1" applyFill="1" applyBorder="1" applyAlignment="1" applyProtection="1">
      <alignment vertical="center"/>
    </xf>
    <xf numFmtId="176" fontId="13" fillId="0" borderId="1" xfId="0" applyNumberFormat="1" applyFont="1" applyFill="1" applyBorder="1" applyAlignment="1" applyProtection="1">
      <alignment vertical="center"/>
    </xf>
    <xf numFmtId="176" fontId="4" fillId="0" borderId="8" xfId="0" applyNumberFormat="1" applyFont="1" applyFill="1" applyBorder="1" applyAlignment="1" applyProtection="1">
      <alignment vertical="center"/>
    </xf>
    <xf numFmtId="0" fontId="4" fillId="3" borderId="4" xfId="0" applyFont="1" applyFill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vertical="center" shrinkToFit="1"/>
    </xf>
    <xf numFmtId="0" fontId="4" fillId="0" borderId="4" xfId="0" applyFont="1" applyFill="1" applyBorder="1" applyAlignment="1" applyProtection="1">
      <alignment horizontal="center" vertical="center"/>
    </xf>
    <xf numFmtId="176" fontId="4" fillId="0" borderId="4" xfId="0" applyNumberFormat="1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13" fillId="0" borderId="7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 shrinkToFit="1"/>
    </xf>
    <xf numFmtId="0" fontId="4" fillId="0" borderId="7" xfId="0" applyFont="1" applyFill="1" applyBorder="1" applyAlignment="1" applyProtection="1">
      <alignment horizontal="center" vertical="center"/>
    </xf>
    <xf numFmtId="176" fontId="13" fillId="0" borderId="7" xfId="0" applyNumberFormat="1" applyFont="1" applyFill="1" applyBorder="1" applyAlignment="1" applyProtection="1">
      <alignment vertical="center"/>
    </xf>
    <xf numFmtId="0" fontId="13" fillId="0" borderId="8" xfId="0" applyFont="1" applyBorder="1" applyAlignment="1" applyProtection="1">
      <alignment vertical="center"/>
    </xf>
    <xf numFmtId="176" fontId="13" fillId="0" borderId="8" xfId="0" applyNumberFormat="1" applyFont="1" applyFill="1" applyBorder="1" applyAlignment="1" applyProtection="1">
      <alignment vertical="center"/>
    </xf>
    <xf numFmtId="0" fontId="13" fillId="0" borderId="1" xfId="0" applyFont="1" applyBorder="1" applyAlignment="1" applyProtection="1">
      <alignment vertical="center" shrinkToFit="1"/>
    </xf>
    <xf numFmtId="0" fontId="13" fillId="0" borderId="2" xfId="0" applyFont="1" applyBorder="1" applyAlignment="1" applyProtection="1">
      <alignment vertical="center" shrinkToFit="1"/>
    </xf>
    <xf numFmtId="0" fontId="13" fillId="0" borderId="3" xfId="0" applyFont="1" applyBorder="1" applyAlignment="1" applyProtection="1">
      <alignment vertical="center" shrinkToFit="1"/>
    </xf>
    <xf numFmtId="0" fontId="4" fillId="3" borderId="1" xfId="0" applyFont="1" applyFill="1" applyBorder="1" applyAlignment="1" applyProtection="1">
      <alignment horizontal="center" vertical="center" shrinkToFit="1"/>
    </xf>
    <xf numFmtId="176" fontId="4" fillId="0" borderId="1" xfId="0" applyNumberFormat="1" applyFont="1" applyBorder="1" applyAlignment="1" applyProtection="1">
      <alignment vertical="center" shrinkToFit="1"/>
    </xf>
    <xf numFmtId="0" fontId="4" fillId="3" borderId="3" xfId="0" applyFont="1" applyFill="1" applyBorder="1" applyAlignment="1" applyProtection="1">
      <alignment horizontal="center" vertical="center" shrinkToFit="1"/>
    </xf>
    <xf numFmtId="176" fontId="4" fillId="0" borderId="3" xfId="0" applyNumberFormat="1" applyFont="1" applyBorder="1" applyAlignment="1" applyProtection="1">
      <alignment vertical="center" shrinkToFit="1"/>
    </xf>
    <xf numFmtId="0" fontId="4" fillId="0" borderId="0" xfId="0" applyFont="1" applyAlignment="1" applyProtection="1">
      <alignment horizontal="center" vertical="center" shrinkToFit="1"/>
    </xf>
    <xf numFmtId="0" fontId="4" fillId="0" borderId="18" xfId="0" applyFont="1" applyFill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 shrinkToFit="1"/>
    </xf>
    <xf numFmtId="0" fontId="4" fillId="0" borderId="18" xfId="0" applyFont="1" applyBorder="1" applyAlignment="1" applyProtection="1">
      <alignment horizontal="center" vertical="center"/>
    </xf>
    <xf numFmtId="176" fontId="4" fillId="0" borderId="18" xfId="0" applyNumberFormat="1" applyFont="1" applyBorder="1" applyAlignment="1" applyProtection="1">
      <alignment vertical="center"/>
    </xf>
    <xf numFmtId="0" fontId="4" fillId="0" borderId="18" xfId="0" applyFont="1" applyBorder="1" applyAlignment="1" applyProtection="1">
      <alignment horizontal="center" vertical="center" shrinkToFit="1"/>
    </xf>
    <xf numFmtId="0" fontId="4" fillId="0" borderId="5" xfId="0" applyFont="1" applyFill="1" applyBorder="1" applyAlignment="1" applyProtection="1">
      <alignment horizontal="center" vertical="center"/>
    </xf>
    <xf numFmtId="176" fontId="13" fillId="0" borderId="5" xfId="0" applyNumberFormat="1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vertical="center" shrinkToFit="1"/>
    </xf>
    <xf numFmtId="0" fontId="4" fillId="0" borderId="3" xfId="0" applyFont="1" applyFill="1" applyBorder="1" applyAlignment="1" applyProtection="1">
      <alignment vertical="center" shrinkToFit="1"/>
    </xf>
    <xf numFmtId="0" fontId="4" fillId="0" borderId="8" xfId="0" applyFont="1" applyFill="1" applyBorder="1" applyAlignment="1" applyProtection="1">
      <alignment vertical="center" shrinkToFit="1"/>
    </xf>
    <xf numFmtId="0" fontId="4" fillId="0" borderId="2" xfId="0" applyFont="1" applyFill="1" applyBorder="1" applyAlignment="1" applyProtection="1">
      <alignment vertical="center" shrinkToFit="1"/>
    </xf>
    <xf numFmtId="0" fontId="4" fillId="0" borderId="0" xfId="0" applyFont="1" applyFill="1" applyAlignment="1" applyProtection="1">
      <alignment vertical="center" shrinkToFit="1"/>
    </xf>
    <xf numFmtId="0" fontId="4" fillId="0" borderId="8" xfId="0" applyFont="1" applyFill="1" applyBorder="1" applyAlignment="1" applyProtection="1">
      <alignment horizontal="center" vertical="center" shrinkToFit="1"/>
    </xf>
    <xf numFmtId="0" fontId="4" fillId="0" borderId="4" xfId="0" applyFont="1" applyFill="1" applyBorder="1" applyAlignment="1" applyProtection="1">
      <alignment vertical="center" shrinkToFit="1"/>
    </xf>
    <xf numFmtId="0" fontId="4" fillId="0" borderId="7" xfId="0" applyFont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shrinkToFit="1"/>
    </xf>
    <xf numFmtId="176" fontId="13" fillId="0" borderId="1" xfId="0" applyNumberFormat="1" applyFont="1" applyFill="1" applyBorder="1" applyAlignment="1" applyProtection="1">
      <alignment vertical="center" shrinkToFit="1"/>
    </xf>
    <xf numFmtId="0" fontId="4" fillId="0" borderId="3" xfId="0" applyFont="1" applyFill="1" applyBorder="1" applyAlignment="1" applyProtection="1">
      <alignment horizontal="center" vertical="center" shrinkToFit="1"/>
    </xf>
    <xf numFmtId="176" fontId="13" fillId="0" borderId="3" xfId="0" applyNumberFormat="1" applyFont="1" applyFill="1" applyBorder="1" applyAlignment="1" applyProtection="1">
      <alignment vertical="center" shrinkToFit="1"/>
    </xf>
    <xf numFmtId="0" fontId="14" fillId="0" borderId="0" xfId="0" applyFont="1" applyAlignment="1" applyProtection="1">
      <alignment vertical="center"/>
      <protection locked="0"/>
    </xf>
    <xf numFmtId="176" fontId="4" fillId="0" borderId="2" xfId="0" applyNumberFormat="1" applyFont="1" applyBorder="1" applyAlignment="1" applyProtection="1">
      <alignment vertical="center" shrinkToFit="1"/>
      <protection locked="0"/>
    </xf>
    <xf numFmtId="0" fontId="5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0" borderId="0" xfId="0" applyNumberFormat="1" applyFont="1" applyAlignment="1" applyProtection="1">
      <alignment vertical="center"/>
    </xf>
    <xf numFmtId="41" fontId="5" fillId="0" borderId="0" xfId="0" applyNumberFormat="1" applyFont="1" applyAlignment="1" applyProtection="1">
      <alignment vertical="center"/>
    </xf>
    <xf numFmtId="177" fontId="5" fillId="0" borderId="0" xfId="0" applyNumberFormat="1" applyFont="1" applyAlignment="1" applyProtection="1">
      <alignment horizontal="right" vertical="center"/>
    </xf>
    <xf numFmtId="0" fontId="5" fillId="0" borderId="9" xfId="0" applyFont="1" applyBorder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5" fillId="0" borderId="1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horizontal="right" vertical="center"/>
    </xf>
    <xf numFmtId="0" fontId="6" fillId="0" borderId="0" xfId="0" applyFont="1" applyAlignment="1" applyProtection="1">
      <alignment vertical="center" shrinkToFit="1"/>
    </xf>
    <xf numFmtId="0" fontId="5" fillId="0" borderId="12" xfId="0" applyFont="1" applyBorder="1" applyAlignment="1" applyProtection="1">
      <alignment horizontal="center" vertical="center" shrinkToFit="1"/>
    </xf>
    <xf numFmtId="0" fontId="5" fillId="0" borderId="13" xfId="0" applyFont="1" applyBorder="1" applyAlignment="1" applyProtection="1">
      <alignment horizontal="center" vertical="center" shrinkToFit="1"/>
    </xf>
    <xf numFmtId="0" fontId="5" fillId="0" borderId="8" xfId="0" applyFont="1" applyBorder="1" applyAlignment="1" applyProtection="1">
      <alignment horizontal="center" vertical="center" shrinkToFit="1"/>
    </xf>
    <xf numFmtId="177" fontId="5" fillId="0" borderId="8" xfId="0" applyNumberFormat="1" applyFont="1" applyBorder="1" applyAlignment="1" applyProtection="1">
      <alignment horizontal="center" vertical="center" shrinkToFit="1"/>
    </xf>
    <xf numFmtId="41" fontId="5" fillId="0" borderId="8" xfId="0" applyNumberFormat="1" applyFont="1" applyBorder="1" applyAlignment="1" applyProtection="1">
      <alignment horizontal="center" vertical="center" shrinkToFit="1"/>
    </xf>
    <xf numFmtId="0" fontId="0" fillId="0" borderId="12" xfId="0" applyFont="1" applyBorder="1" applyAlignment="1" applyProtection="1">
      <alignment vertical="center" shrinkToFit="1"/>
    </xf>
    <xf numFmtId="0" fontId="0" fillId="0" borderId="13" xfId="0" applyFont="1" applyBorder="1" applyAlignment="1" applyProtection="1">
      <alignment vertical="center" shrinkToFit="1"/>
    </xf>
    <xf numFmtId="41" fontId="0" fillId="0" borderId="8" xfId="0" applyNumberFormat="1" applyFont="1" applyBorder="1" applyAlignment="1" applyProtection="1">
      <alignment vertical="center" shrinkToFit="1"/>
    </xf>
    <xf numFmtId="0" fontId="0" fillId="0" borderId="8" xfId="0" applyFont="1" applyBorder="1" applyAlignment="1" applyProtection="1">
      <alignment horizontal="center" vertical="center" shrinkToFit="1"/>
    </xf>
    <xf numFmtId="0" fontId="0" fillId="0" borderId="8" xfId="0" applyNumberFormat="1" applyFont="1" applyBorder="1" applyAlignment="1" applyProtection="1">
      <alignment horizontal="center" vertical="center" shrinkToFit="1"/>
    </xf>
    <xf numFmtId="0" fontId="5" fillId="0" borderId="8" xfId="0" applyFont="1" applyBorder="1" applyAlignment="1" applyProtection="1">
      <alignment vertical="center" shrinkToFit="1"/>
    </xf>
    <xf numFmtId="178" fontId="5" fillId="0" borderId="8" xfId="0" applyNumberFormat="1" applyFont="1" applyFill="1" applyBorder="1" applyAlignment="1" applyProtection="1">
      <alignment vertical="center" shrinkToFit="1"/>
    </xf>
    <xf numFmtId="41" fontId="5" fillId="0" borderId="8" xfId="0" applyNumberFormat="1" applyFont="1" applyBorder="1" applyAlignment="1" applyProtection="1">
      <alignment vertical="center" shrinkToFit="1"/>
    </xf>
    <xf numFmtId="9" fontId="5" fillId="0" borderId="8" xfId="0" applyNumberFormat="1" applyFont="1" applyBorder="1" applyAlignment="1" applyProtection="1">
      <alignment horizontal="center" vertical="center" shrinkToFit="1"/>
    </xf>
    <xf numFmtId="0" fontId="5" fillId="0" borderId="16" xfId="0" applyFont="1" applyBorder="1" applyAlignment="1" applyProtection="1">
      <alignment horizontal="center" vertical="center" shrinkToFit="1"/>
    </xf>
    <xf numFmtId="0" fontId="5" fillId="0" borderId="17" xfId="0" applyFont="1" applyBorder="1" applyAlignment="1" applyProtection="1">
      <alignment horizontal="center" vertical="center" shrinkToFit="1"/>
    </xf>
    <xf numFmtId="0" fontId="5" fillId="0" borderId="11" xfId="0" applyFont="1" applyBorder="1" applyAlignment="1" applyProtection="1">
      <alignment vertical="center" shrinkToFit="1"/>
    </xf>
    <xf numFmtId="0" fontId="5" fillId="0" borderId="11" xfId="0" applyFont="1" applyBorder="1" applyAlignment="1" applyProtection="1">
      <alignment horizontal="center" vertical="center" shrinkToFit="1"/>
    </xf>
    <xf numFmtId="178" fontId="5" fillId="0" borderId="11" xfId="0" applyNumberFormat="1" applyFont="1" applyFill="1" applyBorder="1" applyAlignment="1" applyProtection="1">
      <alignment vertical="center" shrinkToFit="1"/>
    </xf>
    <xf numFmtId="41" fontId="5" fillId="0" borderId="11" xfId="0" applyNumberFormat="1" applyFont="1" applyBorder="1" applyAlignment="1" applyProtection="1">
      <alignment vertical="center" shrinkToFit="1"/>
    </xf>
    <xf numFmtId="177" fontId="5" fillId="0" borderId="11" xfId="0" applyNumberFormat="1" applyFont="1" applyBorder="1" applyAlignment="1" applyProtection="1">
      <alignment horizontal="center" vertical="center" shrinkToFit="1"/>
    </xf>
    <xf numFmtId="0" fontId="6" fillId="0" borderId="14" xfId="0" applyFont="1" applyBorder="1" applyAlignment="1" applyProtection="1">
      <alignment horizontal="center" vertical="center" shrinkToFit="1"/>
    </xf>
    <xf numFmtId="0" fontId="6" fillId="0" borderId="15" xfId="0" applyFont="1" applyBorder="1" applyAlignment="1" applyProtection="1">
      <alignment horizontal="center" vertical="center" shrinkToFit="1"/>
    </xf>
    <xf numFmtId="0" fontId="6" fillId="0" borderId="6" xfId="0" applyFont="1" applyBorder="1" applyAlignment="1" applyProtection="1">
      <alignment vertical="center" shrinkToFit="1"/>
    </xf>
    <xf numFmtId="0" fontId="6" fillId="0" borderId="6" xfId="0" applyFont="1" applyBorder="1" applyAlignment="1" applyProtection="1">
      <alignment horizontal="center" vertical="center" shrinkToFit="1"/>
    </xf>
    <xf numFmtId="178" fontId="6" fillId="0" borderId="6" xfId="0" applyNumberFormat="1" applyFont="1" applyFill="1" applyBorder="1" applyAlignment="1" applyProtection="1">
      <alignment vertical="center" shrinkToFit="1"/>
    </xf>
    <xf numFmtId="41" fontId="6" fillId="0" borderId="6" xfId="0" applyNumberFormat="1" applyFont="1" applyBorder="1" applyAlignment="1" applyProtection="1">
      <alignment vertical="center" shrinkToFit="1"/>
    </xf>
    <xf numFmtId="177" fontId="6" fillId="0" borderId="6" xfId="0" applyNumberFormat="1" applyFont="1" applyBorder="1" applyAlignment="1" applyProtection="1">
      <alignment horizontal="center" vertical="center" shrinkToFit="1"/>
    </xf>
    <xf numFmtId="0" fontId="6" fillId="0" borderId="18" xfId="0" applyFont="1" applyBorder="1" applyAlignment="1" applyProtection="1">
      <alignment horizontal="center" vertical="center" shrinkToFit="1"/>
    </xf>
    <xf numFmtId="0" fontId="6" fillId="0" borderId="18" xfId="0" applyFont="1" applyBorder="1" applyAlignment="1" applyProtection="1">
      <alignment vertical="center" shrinkToFit="1"/>
    </xf>
    <xf numFmtId="178" fontId="10" fillId="0" borderId="18" xfId="0" applyNumberFormat="1" applyFont="1" applyFill="1" applyBorder="1" applyAlignment="1" applyProtection="1">
      <alignment vertical="center" shrinkToFit="1"/>
    </xf>
    <xf numFmtId="41" fontId="6" fillId="0" borderId="18" xfId="0" applyNumberFormat="1" applyFont="1" applyBorder="1" applyAlignment="1" applyProtection="1">
      <alignment vertical="center" shrinkToFit="1"/>
    </xf>
    <xf numFmtId="177" fontId="6" fillId="0" borderId="18" xfId="0" applyNumberFormat="1" applyFont="1" applyBorder="1" applyAlignment="1" applyProtection="1">
      <alignment horizontal="center" vertical="center" shrinkToFit="1"/>
    </xf>
    <xf numFmtId="0" fontId="6" fillId="0" borderId="0" xfId="0" applyFont="1" applyBorder="1" applyAlignment="1" applyProtection="1">
      <alignment horizontal="center" vertical="center" shrinkToFit="1"/>
    </xf>
    <xf numFmtId="0" fontId="6" fillId="0" borderId="0" xfId="0" applyFont="1" applyBorder="1" applyAlignment="1" applyProtection="1">
      <alignment vertical="center" shrinkToFit="1"/>
    </xf>
    <xf numFmtId="178" fontId="10" fillId="0" borderId="0" xfId="0" applyNumberFormat="1" applyFont="1" applyFill="1" applyBorder="1" applyAlignment="1" applyProtection="1">
      <alignment vertical="center" shrinkToFit="1"/>
    </xf>
    <xf numFmtId="41" fontId="6" fillId="0" borderId="0" xfId="0" applyNumberFormat="1" applyFont="1" applyBorder="1" applyAlignment="1" applyProtection="1">
      <alignment vertical="center" shrinkToFit="1"/>
    </xf>
    <xf numFmtId="177" fontId="6" fillId="0" borderId="0" xfId="0" applyNumberFormat="1" applyFont="1" applyBorder="1" applyAlignment="1" applyProtection="1">
      <alignment horizontal="center" vertical="center" shrinkToFit="1"/>
    </xf>
    <xf numFmtId="179" fontId="5" fillId="0" borderId="9" xfId="0" applyNumberFormat="1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 shrinkToFit="1"/>
    </xf>
    <xf numFmtId="0" fontId="6" fillId="0" borderId="9" xfId="0" applyFont="1" applyBorder="1" applyAlignment="1" applyProtection="1">
      <alignment vertical="center" shrinkToFit="1"/>
    </xf>
    <xf numFmtId="178" fontId="10" fillId="0" borderId="9" xfId="0" applyNumberFormat="1" applyFont="1" applyFill="1" applyBorder="1" applyAlignment="1" applyProtection="1">
      <alignment vertical="center" shrinkToFit="1"/>
    </xf>
    <xf numFmtId="41" fontId="6" fillId="0" borderId="9" xfId="0" applyNumberFormat="1" applyFont="1" applyBorder="1" applyAlignment="1" applyProtection="1">
      <alignment vertical="center" shrinkToFit="1"/>
    </xf>
    <xf numFmtId="177" fontId="6" fillId="0" borderId="9" xfId="0" applyNumberFormat="1" applyFont="1" applyBorder="1" applyAlignment="1" applyProtection="1">
      <alignment horizontal="center" vertical="center" shrinkToFit="1"/>
    </xf>
    <xf numFmtId="177" fontId="0" fillId="0" borderId="8" xfId="0" applyNumberFormat="1" applyFont="1" applyBorder="1" applyAlignment="1" applyProtection="1">
      <alignment horizontal="center" vertical="center" shrinkToFit="1"/>
    </xf>
    <xf numFmtId="0" fontId="0" fillId="0" borderId="0" xfId="0" applyFont="1" applyFill="1" applyAlignment="1" applyProtection="1">
      <alignment vertical="center"/>
    </xf>
    <xf numFmtId="178" fontId="0" fillId="0" borderId="8" xfId="0" applyNumberFormat="1" applyFont="1" applyFill="1" applyBorder="1" applyAlignment="1" applyProtection="1">
      <alignment vertical="center" shrinkToFit="1"/>
    </xf>
    <xf numFmtId="0" fontId="0" fillId="3" borderId="0" xfId="0" applyFont="1" applyFill="1" applyAlignment="1" applyProtection="1">
      <alignment vertical="center"/>
      <protection locked="0"/>
    </xf>
    <xf numFmtId="178" fontId="0" fillId="2" borderId="8" xfId="0" applyNumberFormat="1" applyFont="1" applyFill="1" applyBorder="1" applyAlignment="1" applyProtection="1">
      <alignment vertical="center" shrinkToFit="1"/>
      <protection locked="0"/>
    </xf>
    <xf numFmtId="177" fontId="5" fillId="0" borderId="0" xfId="0" applyNumberFormat="1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9" xfId="0" applyFont="1" applyBorder="1" applyAlignment="1" applyProtection="1">
      <alignment vertical="center"/>
      <protection locked="0"/>
    </xf>
    <xf numFmtId="0" fontId="5" fillId="0" borderId="10" xfId="0" applyFont="1" applyBorder="1" applyAlignment="1" applyProtection="1">
      <alignment vertical="center"/>
      <protection locked="0"/>
    </xf>
    <xf numFmtId="0" fontId="5" fillId="0" borderId="10" xfId="0" applyFont="1" applyBorder="1" applyAlignment="1" applyProtection="1">
      <alignment horizontal="left" vertical="center"/>
      <protection locked="0"/>
    </xf>
    <xf numFmtId="0" fontId="5" fillId="0" borderId="9" xfId="0" applyNumberFormat="1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left" vertical="center"/>
    </xf>
  </cellXfs>
  <cellStyles count="6">
    <cellStyle name="桁区切り 2" xfId="3"/>
    <cellStyle name="標準" xfId="0" builtinId="0"/>
    <cellStyle name="標準 2" xfId="1"/>
    <cellStyle name="標準 3" xfId="2"/>
    <cellStyle name="標準 4" xfId="4"/>
    <cellStyle name="標準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438149</xdr:colOff>
      <xdr:row>10</xdr:row>
      <xdr:rowOff>123826</xdr:rowOff>
    </xdr:from>
    <xdr:to>
      <xdr:col>21</xdr:col>
      <xdr:colOff>95250</xdr:colOff>
      <xdr:row>17</xdr:row>
      <xdr:rowOff>104776</xdr:rowOff>
    </xdr:to>
    <xdr:sp macro="" textlink="">
      <xdr:nvSpPr>
        <xdr:cNvPr id="10" name="テキスト ボックス 9"/>
        <xdr:cNvSpPr txBox="1"/>
      </xdr:nvSpPr>
      <xdr:spPr>
        <a:xfrm>
          <a:off x="7829549" y="2600326"/>
          <a:ext cx="6991351" cy="1714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400" b="1">
              <a:latin typeface="+mn-ea"/>
              <a:ea typeface="+mn-ea"/>
            </a:rPr>
            <a:t>・　　　　　に「別表１（単価表）」の「ｺｰﾄﾞ</a:t>
          </a:r>
          <a:r>
            <a:rPr kumimoji="1" lang="en-US" altLang="ja-JP" sz="1400" b="1">
              <a:latin typeface="+mn-ea"/>
              <a:ea typeface="+mn-ea"/>
            </a:rPr>
            <a:t>No</a:t>
          </a:r>
          <a:r>
            <a:rPr kumimoji="1" lang="ja-JP" altLang="en-US" sz="1400" b="1">
              <a:latin typeface="+mn-ea"/>
              <a:ea typeface="+mn-ea"/>
            </a:rPr>
            <a:t>」の番号を入力する。</a:t>
          </a:r>
          <a:endParaRPr kumimoji="1" lang="en-US" altLang="ja-JP" sz="1400" b="1">
            <a:latin typeface="+mn-ea"/>
            <a:ea typeface="+mn-ea"/>
          </a:endParaRPr>
        </a:p>
        <a:p>
          <a:pPr algn="l"/>
          <a:endParaRPr kumimoji="1" lang="en-US" altLang="ja-JP" sz="1400" b="1">
            <a:latin typeface="+mn-ea"/>
            <a:ea typeface="+mn-ea"/>
          </a:endParaRPr>
        </a:p>
        <a:p>
          <a:pPr algn="l"/>
          <a:r>
            <a:rPr kumimoji="1" lang="ja-JP" altLang="en-US" sz="1400" b="1">
              <a:latin typeface="+mn-ea"/>
              <a:ea typeface="+mn-ea"/>
            </a:rPr>
            <a:t>・　　　　　に数量を入力する。</a:t>
          </a:r>
          <a:endParaRPr kumimoji="1" lang="en-US" altLang="ja-JP" sz="1400" b="1">
            <a:latin typeface="+mn-ea"/>
            <a:ea typeface="+mn-ea"/>
          </a:endParaRPr>
        </a:p>
        <a:p>
          <a:pPr algn="l"/>
          <a:endParaRPr kumimoji="1" lang="en-US" altLang="ja-JP" sz="1400" b="1">
            <a:latin typeface="+mn-ea"/>
            <a:ea typeface="+mn-ea"/>
          </a:endParaRPr>
        </a:p>
        <a:p>
          <a:pPr algn="l"/>
          <a:r>
            <a:rPr kumimoji="1" lang="ja-JP" altLang="en-US" sz="1400" b="1">
              <a:latin typeface="+mn-ea"/>
              <a:ea typeface="+mn-ea"/>
            </a:rPr>
            <a:t>・「処分費」など見積品は先に「別表１（単価表）」に入力する。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10</xdr:row>
          <xdr:rowOff>238125</xdr:rowOff>
        </xdr:from>
        <xdr:to>
          <xdr:col>12</xdr:col>
          <xdr:colOff>206829</xdr:colOff>
          <xdr:row>12</xdr:row>
          <xdr:rowOff>55789</xdr:rowOff>
        </xdr:to>
        <xdr:pic>
          <xdr:nvPicPr>
            <xdr:cNvPr id="8" name="図 7"/>
            <xdr:cNvPicPr>
              <a:picLocks noChangeAspect="1" noChangeArrowheads="1"/>
              <a:extLst>
                <a:ext uri="{84589F7E-364E-4C9E-8A38-B11213B215E9}">
                  <a14:cameraTool cellRange="#REF!" spid="_x0000_s1775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8115300" y="2714625"/>
              <a:ext cx="816429" cy="312964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13</xdr:row>
          <xdr:rowOff>85725</xdr:rowOff>
        </xdr:from>
        <xdr:to>
          <xdr:col>12</xdr:col>
          <xdr:colOff>206829</xdr:colOff>
          <xdr:row>14</xdr:row>
          <xdr:rowOff>151039</xdr:rowOff>
        </xdr:to>
        <xdr:pic>
          <xdr:nvPicPr>
            <xdr:cNvPr id="9" name="図 8"/>
            <xdr:cNvPicPr>
              <a:picLocks noChangeAspect="1" noChangeArrowheads="1"/>
              <a:extLst>
                <a:ext uri="{84589F7E-364E-4C9E-8A38-B11213B215E9}">
                  <a14:cameraTool cellRange="#REF!" spid="_x0000_s17759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8115300" y="3305175"/>
              <a:ext cx="816429" cy="312964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438149</xdr:colOff>
      <xdr:row>8</xdr:row>
      <xdr:rowOff>57150</xdr:rowOff>
    </xdr:from>
    <xdr:to>
      <xdr:col>21</xdr:col>
      <xdr:colOff>95250</xdr:colOff>
      <xdr:row>17</xdr:row>
      <xdr:rowOff>104776</xdr:rowOff>
    </xdr:to>
    <xdr:sp macro="" textlink="">
      <xdr:nvSpPr>
        <xdr:cNvPr id="2" name="テキスト ボックス 1"/>
        <xdr:cNvSpPr txBox="1"/>
      </xdr:nvSpPr>
      <xdr:spPr>
        <a:xfrm>
          <a:off x="7829549" y="2038350"/>
          <a:ext cx="6991351" cy="22764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ja-JP" sz="14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２ページにわたる場合</a:t>
          </a:r>
          <a:r>
            <a:rPr kumimoji="1" lang="ja-JP" altLang="en-US" sz="14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に使用</a:t>
          </a:r>
          <a:endParaRPr lang="ja-JP" altLang="ja-JP" sz="1400" u="sng">
            <a:solidFill>
              <a:srgbClr val="FF0000"/>
            </a:solidFill>
            <a:effectLst/>
          </a:endParaRPr>
        </a:p>
        <a:p>
          <a:pPr algn="l"/>
          <a:endParaRPr kumimoji="1" lang="en-US" altLang="ja-JP" sz="1400" b="1">
            <a:latin typeface="+mn-ea"/>
            <a:ea typeface="+mn-ea"/>
          </a:endParaRPr>
        </a:p>
        <a:p>
          <a:pPr algn="l"/>
          <a:r>
            <a:rPr kumimoji="1" lang="ja-JP" altLang="en-US" sz="1400" b="1">
              <a:latin typeface="+mn-ea"/>
              <a:ea typeface="+mn-ea"/>
            </a:rPr>
            <a:t>・　　　　　に「別表１（単価表）」の「ｺｰﾄﾞ</a:t>
          </a:r>
          <a:r>
            <a:rPr kumimoji="1" lang="en-US" altLang="ja-JP" sz="1400" b="1">
              <a:latin typeface="+mn-ea"/>
              <a:ea typeface="+mn-ea"/>
            </a:rPr>
            <a:t>No</a:t>
          </a:r>
          <a:r>
            <a:rPr kumimoji="1" lang="ja-JP" altLang="en-US" sz="1400" b="1">
              <a:latin typeface="+mn-ea"/>
              <a:ea typeface="+mn-ea"/>
            </a:rPr>
            <a:t>」の番号を入力する。</a:t>
          </a:r>
          <a:endParaRPr kumimoji="1" lang="en-US" altLang="ja-JP" sz="1400" b="1">
            <a:latin typeface="+mn-ea"/>
            <a:ea typeface="+mn-ea"/>
          </a:endParaRPr>
        </a:p>
        <a:p>
          <a:pPr algn="l"/>
          <a:endParaRPr kumimoji="1" lang="en-US" altLang="ja-JP" sz="1400" b="1">
            <a:latin typeface="+mn-ea"/>
            <a:ea typeface="+mn-ea"/>
          </a:endParaRPr>
        </a:p>
        <a:p>
          <a:pPr algn="l"/>
          <a:r>
            <a:rPr kumimoji="1" lang="ja-JP" altLang="en-US" sz="1400" b="1">
              <a:latin typeface="+mn-ea"/>
              <a:ea typeface="+mn-ea"/>
            </a:rPr>
            <a:t>・　　　　　に数量を入力する。</a:t>
          </a:r>
          <a:endParaRPr kumimoji="1" lang="en-US" altLang="ja-JP" sz="1400" b="1">
            <a:latin typeface="+mn-ea"/>
            <a:ea typeface="+mn-ea"/>
          </a:endParaRPr>
        </a:p>
        <a:p>
          <a:pPr algn="l"/>
          <a:endParaRPr kumimoji="1" lang="en-US" altLang="ja-JP" sz="1400" b="1">
            <a:latin typeface="+mn-ea"/>
            <a:ea typeface="+mn-ea"/>
          </a:endParaRPr>
        </a:p>
        <a:p>
          <a:r>
            <a:rPr kumimoji="1" lang="ja-JP" altLang="en-US" sz="1400" b="1">
              <a:latin typeface="+mn-ea"/>
              <a:ea typeface="+mn-ea"/>
            </a:rPr>
            <a:t>・</a:t>
          </a:r>
          <a:r>
            <a:rPr kumimoji="1" lang="ja-JP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「処分費」など見積品は</a:t>
          </a:r>
          <a:r>
            <a:rPr kumimoji="1" lang="ja-JP" alt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先に</a:t>
          </a:r>
          <a:r>
            <a:rPr kumimoji="1" lang="ja-JP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「別表１（単価表）」に入力</a:t>
          </a:r>
          <a:r>
            <a:rPr kumimoji="1" lang="ja-JP" alt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する。</a:t>
          </a:r>
          <a:endParaRPr lang="ja-JP" altLang="ja-JP" sz="1400">
            <a:effectLst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10</xdr:row>
          <xdr:rowOff>238125</xdr:rowOff>
        </xdr:from>
        <xdr:to>
          <xdr:col>12</xdr:col>
          <xdr:colOff>206829</xdr:colOff>
          <xdr:row>12</xdr:row>
          <xdr:rowOff>55789</xdr:rowOff>
        </xdr:to>
        <xdr:pic>
          <xdr:nvPicPr>
            <xdr:cNvPr id="3" name="図 2"/>
            <xdr:cNvPicPr>
              <a:picLocks noChangeAspect="1" noChangeArrowheads="1"/>
              <a:extLst>
                <a:ext uri="{84589F7E-364E-4C9E-8A38-B11213B215E9}">
                  <a14:cameraTool cellRange="#REF!" spid="_x0000_s2582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8115300" y="2714625"/>
              <a:ext cx="816429" cy="312964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13</xdr:row>
          <xdr:rowOff>85725</xdr:rowOff>
        </xdr:from>
        <xdr:to>
          <xdr:col>12</xdr:col>
          <xdr:colOff>206829</xdr:colOff>
          <xdr:row>14</xdr:row>
          <xdr:rowOff>151039</xdr:rowOff>
        </xdr:to>
        <xdr:pic>
          <xdr:nvPicPr>
            <xdr:cNvPr id="4" name="図 3"/>
            <xdr:cNvPicPr>
              <a:picLocks noChangeAspect="1" noChangeArrowheads="1"/>
              <a:extLst>
                <a:ext uri="{84589F7E-364E-4C9E-8A38-B11213B215E9}">
                  <a14:cameraTool cellRange="#REF!" spid="_x0000_s25826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8115300" y="3305175"/>
              <a:ext cx="816429" cy="312964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123825</xdr:colOff>
      <xdr:row>279</xdr:row>
      <xdr:rowOff>0</xdr:rowOff>
    </xdr:from>
    <xdr:to>
      <xdr:col>17</xdr:col>
      <xdr:colOff>133350</xdr:colOff>
      <xdr:row>282</xdr:row>
      <xdr:rowOff>9525</xdr:rowOff>
    </xdr:to>
    <xdr:sp macro="" textlink="">
      <xdr:nvSpPr>
        <xdr:cNvPr id="2" name="テキスト ボックス 1"/>
        <xdr:cNvSpPr txBox="1"/>
      </xdr:nvSpPr>
      <xdr:spPr>
        <a:xfrm>
          <a:off x="6905625" y="55806975"/>
          <a:ext cx="8010525" cy="609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+mn-ea"/>
              <a:ea typeface="+mn-ea"/>
            </a:rPr>
            <a:t>⇐ 単価表にない処分費等の項目は、事前に入力の上、完了時には根拠資料も添付してください。</a:t>
          </a:r>
          <a:endParaRPr kumimoji="1" lang="en-US" altLang="ja-JP" sz="1400" b="1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8</xdr:col>
      <xdr:colOff>123826</xdr:colOff>
      <xdr:row>5</xdr:row>
      <xdr:rowOff>57150</xdr:rowOff>
    </xdr:from>
    <xdr:to>
      <xdr:col>15</xdr:col>
      <xdr:colOff>419101</xdr:colOff>
      <xdr:row>8</xdr:row>
      <xdr:rowOff>66675</xdr:rowOff>
    </xdr:to>
    <xdr:sp macro="" textlink="">
      <xdr:nvSpPr>
        <xdr:cNvPr id="3" name="テキスト ボックス 2"/>
        <xdr:cNvSpPr txBox="1"/>
      </xdr:nvSpPr>
      <xdr:spPr>
        <a:xfrm>
          <a:off x="6905626" y="1057275"/>
          <a:ext cx="6115050" cy="609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+mn-ea"/>
              <a:ea typeface="+mn-ea"/>
            </a:rPr>
            <a:t>・最下段にある「見積単価」表のみ入力（変更）が可能となっています。</a:t>
          </a:r>
          <a:endParaRPr kumimoji="1" lang="en-US" altLang="ja-JP" sz="1400" b="1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7700;&#36947;&#32173;&#25345;&#35506;&#12288;&#20844;&#36947;&#20462;&#32341;/cleaned&#20462;&#32341;&#24037;&#20107;+&#31934;&#31639;&#26360;&#65288;R6&#21336;&#20385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最初に入力"/>
      <sheetName val="ﾁｪｯｸｼｰﾄ"/>
      <sheetName val="内訳書"/>
      <sheetName val="単価表"/>
      <sheetName val="単価"/>
      <sheetName val="Ⅰ 配管図(A4)"/>
      <sheetName val="Ⅰ 配管図(A3)"/>
      <sheetName val="Ⅱ 数量計算"/>
      <sheetName val="Ⅲ 平面図・位置図"/>
      <sheetName val="道路掘削"/>
      <sheetName val="写真帳 表紙"/>
      <sheetName val="リスト"/>
    </sheetNames>
    <sheetDataSet>
      <sheetData sheetId="0"/>
      <sheetData sheetId="1"/>
      <sheetData sheetId="2">
        <row r="7">
          <cell r="N7" t="str">
            <v>維持課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5"/>
  <sheetViews>
    <sheetView tabSelected="1" view="pageBreakPreview" zoomScaleNormal="100" zoomScaleSheetLayoutView="100" workbookViewId="0">
      <selection activeCell="F8" sqref="F8"/>
    </sheetView>
  </sheetViews>
  <sheetFormatPr defaultColWidth="8.75" defaultRowHeight="19.5" customHeight="1" x14ac:dyDescent="0.4"/>
  <cols>
    <col min="1" max="1" width="6.625" style="8" customWidth="1"/>
    <col min="2" max="2" width="0.875" style="8" customWidth="1"/>
    <col min="3" max="3" width="11.625" style="8" customWidth="1"/>
    <col min="4" max="4" width="7.625" style="8" customWidth="1"/>
    <col min="5" max="5" width="18.625" style="8" customWidth="1"/>
    <col min="6" max="7" width="6.125" style="8" customWidth="1"/>
    <col min="8" max="8" width="12.625" style="9" customWidth="1"/>
    <col min="9" max="9" width="12.625" style="10" customWidth="1"/>
    <col min="10" max="10" width="14.125" style="8" customWidth="1"/>
    <col min="11" max="16384" width="8.75" style="8"/>
  </cols>
  <sheetData>
    <row r="1" spans="1:12" ht="19.5" customHeight="1" x14ac:dyDescent="0.4">
      <c r="C1" s="61" t="s">
        <v>91</v>
      </c>
      <c r="D1" s="61"/>
      <c r="E1" s="61"/>
      <c r="F1" s="61"/>
      <c r="G1" s="61"/>
      <c r="H1" s="61"/>
      <c r="I1" s="61"/>
      <c r="J1" s="61"/>
    </row>
    <row r="2" spans="1:12" ht="19.5" customHeight="1" x14ac:dyDescent="0.4">
      <c r="C2" s="61"/>
      <c r="D2" s="61"/>
      <c r="E2" s="61"/>
      <c r="F2" s="61"/>
      <c r="G2" s="61"/>
      <c r="H2" s="61"/>
      <c r="I2" s="61"/>
      <c r="J2" s="61"/>
    </row>
    <row r="3" spans="1:12" ht="19.5" customHeight="1" x14ac:dyDescent="0.4">
      <c r="C3" s="7"/>
      <c r="D3" s="7"/>
      <c r="E3" s="7"/>
      <c r="F3" s="7"/>
      <c r="G3" s="7"/>
      <c r="H3" s="7"/>
      <c r="I3" s="7"/>
      <c r="J3" s="7"/>
    </row>
    <row r="4" spans="1:12" ht="19.5" customHeight="1" x14ac:dyDescent="0.4">
      <c r="C4" s="8" t="s">
        <v>113</v>
      </c>
    </row>
    <row r="5" spans="1:12" ht="19.5" customHeight="1" x14ac:dyDescent="0.4">
      <c r="F5" s="11" t="s">
        <v>92</v>
      </c>
      <c r="G5" s="10" t="s">
        <v>93</v>
      </c>
      <c r="H5" s="236"/>
      <c r="I5" s="237"/>
      <c r="J5" s="237"/>
    </row>
    <row r="6" spans="1:12" ht="19.5" customHeight="1" x14ac:dyDescent="0.4">
      <c r="G6" s="10" t="s">
        <v>94</v>
      </c>
      <c r="H6" s="236"/>
      <c r="I6" s="237"/>
      <c r="J6" s="237"/>
    </row>
    <row r="7" spans="1:12" ht="19.5" customHeight="1" x14ac:dyDescent="0.4">
      <c r="G7" s="10" t="s">
        <v>95</v>
      </c>
      <c r="H7" s="236"/>
      <c r="I7" s="237"/>
      <c r="J7" s="238" t="s">
        <v>114</v>
      </c>
    </row>
    <row r="9" spans="1:12" ht="19.5" customHeight="1" x14ac:dyDescent="0.4">
      <c r="C9" s="18" t="s">
        <v>96</v>
      </c>
      <c r="D9" s="239"/>
      <c r="E9" s="239"/>
      <c r="F9" s="239"/>
      <c r="G9" s="239"/>
      <c r="H9" s="8"/>
      <c r="I9" s="8"/>
    </row>
    <row r="10" spans="1:12" ht="19.5" customHeight="1" x14ac:dyDescent="0.4">
      <c r="C10" s="18" t="s">
        <v>98</v>
      </c>
      <c r="D10" s="240"/>
      <c r="E10" s="240"/>
      <c r="F10" s="240"/>
      <c r="G10" s="240"/>
      <c r="L10" s="25"/>
    </row>
    <row r="11" spans="1:12" ht="19.5" customHeight="1" x14ac:dyDescent="0.4">
      <c r="C11" s="18" t="s">
        <v>99</v>
      </c>
      <c r="D11" s="241"/>
      <c r="E11" s="241"/>
      <c r="F11" s="241"/>
      <c r="G11" s="241"/>
      <c r="H11" s="19"/>
      <c r="I11" s="20" t="s">
        <v>100</v>
      </c>
      <c r="J11" s="242"/>
      <c r="L11" s="25"/>
    </row>
    <row r="12" spans="1:12" ht="19.5" customHeight="1" x14ac:dyDescent="0.4">
      <c r="C12" s="18" t="s">
        <v>97</v>
      </c>
      <c r="D12" s="240"/>
      <c r="E12" s="240"/>
      <c r="F12" s="240"/>
      <c r="G12" s="240"/>
      <c r="L12" s="25"/>
    </row>
    <row r="14" spans="1:12" ht="19.5" customHeight="1" x14ac:dyDescent="0.4">
      <c r="A14" s="12" t="s">
        <v>103</v>
      </c>
      <c r="C14" s="59" t="s">
        <v>104</v>
      </c>
      <c r="D14" s="60"/>
      <c r="E14" s="13" t="s">
        <v>105</v>
      </c>
      <c r="F14" s="13" t="s">
        <v>24</v>
      </c>
      <c r="G14" s="13" t="s">
        <v>26</v>
      </c>
      <c r="H14" s="14" t="s">
        <v>110</v>
      </c>
      <c r="I14" s="15" t="s">
        <v>111</v>
      </c>
      <c r="J14" s="13" t="s">
        <v>210</v>
      </c>
    </row>
    <row r="15" spans="1:12" ht="19.5" customHeight="1" x14ac:dyDescent="0.4">
      <c r="A15" s="234"/>
      <c r="C15" s="55" t="str">
        <f>IFERROR(VLOOKUP(A15,'別表１（単価表）'!$B$1:$H$739,2,FALSE),"")</f>
        <v/>
      </c>
      <c r="D15" s="56"/>
      <c r="E15" s="32" t="str">
        <f>IFERROR(VLOOKUP(A15,'別表１（単価表）'!$B$1:$H$739,3,FALSE),"")</f>
        <v/>
      </c>
      <c r="F15" s="31" t="str">
        <f>IFERROR(VLOOKUP(A15,'別表１（単価表）'!$B$1:$H$739,4,FALSE),"")</f>
        <v/>
      </c>
      <c r="G15" s="235"/>
      <c r="H15" s="32" t="str">
        <f>IFERROR(VLOOKUP(A15,'別表１（単価表）'!$B$1:$H$739,6,FALSE),"")</f>
        <v/>
      </c>
      <c r="I15" s="32" t="str">
        <f>IFERROR(ROUNDDOWN((G15)*(H15),0.1),"")</f>
        <v/>
      </c>
      <c r="J15" s="47" t="str">
        <f>IFERROR(VLOOKUP(A15,'別表１（単価表）'!$B$1:$H$739,7,FALSE),"")</f>
        <v/>
      </c>
    </row>
    <row r="16" spans="1:12" ht="19.5" customHeight="1" x14ac:dyDescent="0.4">
      <c r="A16" s="234"/>
      <c r="C16" s="55" t="str">
        <f>IFERROR(VLOOKUP(A16,'別表１（単価表）'!$B$1:$H$739,2,FALSE),"")</f>
        <v/>
      </c>
      <c r="D16" s="56"/>
      <c r="E16" s="32" t="str">
        <f>IFERROR(VLOOKUP(A16,'別表１（単価表）'!$B$1:$H$739,3,FALSE),"")</f>
        <v/>
      </c>
      <c r="F16" s="31" t="str">
        <f>IFERROR(VLOOKUP(A16,'別表１（単価表）'!$B$1:$H$739,4,FALSE),"")</f>
        <v/>
      </c>
      <c r="G16" s="235"/>
      <c r="H16" s="32" t="str">
        <f>IFERROR(VLOOKUP(A16,'別表１（単価表）'!$B$1:$H$739,6,FALSE),"")</f>
        <v/>
      </c>
      <c r="I16" s="32" t="str">
        <f t="shared" ref="I16:I38" si="0">IFERROR(ROUNDDOWN((G16)*(H16),0.1),"")</f>
        <v/>
      </c>
      <c r="J16" s="47" t="str">
        <f>IFERROR(VLOOKUP(A16,'別表１（単価表）'!$B$1:$H$739,7,FALSE),"")</f>
        <v/>
      </c>
    </row>
    <row r="17" spans="1:10" ht="19.5" customHeight="1" x14ac:dyDescent="0.4">
      <c r="A17" s="234"/>
      <c r="C17" s="55" t="str">
        <f>IFERROR(VLOOKUP(A17,'別表１（単価表）'!$B$1:$H$739,2,FALSE),"")</f>
        <v/>
      </c>
      <c r="D17" s="56"/>
      <c r="E17" s="32" t="str">
        <f>IFERROR(VLOOKUP(A17,'別表１（単価表）'!$B$1:$H$739,3,FALSE),"")</f>
        <v/>
      </c>
      <c r="F17" s="31" t="str">
        <f>IFERROR(VLOOKUP(A17,'別表１（単価表）'!$B$1:$H$739,4,FALSE),"")</f>
        <v/>
      </c>
      <c r="G17" s="235"/>
      <c r="H17" s="32" t="str">
        <f>IFERROR(VLOOKUP(A17,'別表１（単価表）'!$B$1:$H$739,6,FALSE),"")</f>
        <v/>
      </c>
      <c r="I17" s="32" t="str">
        <f t="shared" si="0"/>
        <v/>
      </c>
      <c r="J17" s="47" t="str">
        <f>IFERROR(VLOOKUP(A17,'別表１（単価表）'!$B$1:$H$739,7,FALSE),"")</f>
        <v/>
      </c>
    </row>
    <row r="18" spans="1:10" ht="19.5" customHeight="1" x14ac:dyDescent="0.4">
      <c r="A18" s="234"/>
      <c r="C18" s="55" t="str">
        <f>IFERROR(VLOOKUP(A18,'別表１（単価表）'!$B$1:$H$739,2,FALSE),"")</f>
        <v/>
      </c>
      <c r="D18" s="56"/>
      <c r="E18" s="32" t="str">
        <f>IFERROR(VLOOKUP(A18,'別表１（単価表）'!$B$1:$H$739,3,FALSE),"")</f>
        <v/>
      </c>
      <c r="F18" s="31" t="str">
        <f>IFERROR(VLOOKUP(A18,'別表１（単価表）'!$B$1:$H$739,4,FALSE),"")</f>
        <v/>
      </c>
      <c r="G18" s="235"/>
      <c r="H18" s="32" t="str">
        <f>IFERROR(VLOOKUP(A18,'別表１（単価表）'!$B$1:$H$739,6,FALSE),"")</f>
        <v/>
      </c>
      <c r="I18" s="32" t="str">
        <f t="shared" si="0"/>
        <v/>
      </c>
      <c r="J18" s="47" t="str">
        <f>IFERROR(VLOOKUP(A18,'別表１（単価表）'!$B$1:$H$739,7,FALSE),"")</f>
        <v/>
      </c>
    </row>
    <row r="19" spans="1:10" ht="19.5" customHeight="1" x14ac:dyDescent="0.4">
      <c r="A19" s="234"/>
      <c r="C19" s="55" t="str">
        <f>IFERROR(VLOOKUP(A19,'別表１（単価表）'!$B$1:$H$739,2,FALSE),"")</f>
        <v/>
      </c>
      <c r="D19" s="56"/>
      <c r="E19" s="32" t="str">
        <f>IFERROR(VLOOKUP(A19,'別表１（単価表）'!$B$1:$H$739,3,FALSE),"")</f>
        <v/>
      </c>
      <c r="F19" s="31" t="str">
        <f>IFERROR(VLOOKUP(A19,'別表１（単価表）'!$B$1:$H$739,4,FALSE),"")</f>
        <v/>
      </c>
      <c r="G19" s="235"/>
      <c r="H19" s="32" t="str">
        <f>IFERROR(VLOOKUP(A19,'別表１（単価表）'!$B$1:$H$739,6,FALSE),"")</f>
        <v/>
      </c>
      <c r="I19" s="32" t="str">
        <f t="shared" si="0"/>
        <v/>
      </c>
      <c r="J19" s="47" t="str">
        <f>IFERROR(VLOOKUP(A19,'別表１（単価表）'!$B$1:$H$739,7,FALSE),"")</f>
        <v/>
      </c>
    </row>
    <row r="20" spans="1:10" ht="19.5" customHeight="1" x14ac:dyDescent="0.4">
      <c r="A20" s="234"/>
      <c r="C20" s="55" t="str">
        <f>IFERROR(VLOOKUP(A20,'別表１（単価表）'!$B$1:$H$739,2,FALSE),"")</f>
        <v/>
      </c>
      <c r="D20" s="56"/>
      <c r="E20" s="32" t="str">
        <f>IFERROR(VLOOKUP(A20,'別表１（単価表）'!$B$1:$H$739,3,FALSE),"")</f>
        <v/>
      </c>
      <c r="F20" s="31" t="str">
        <f>IFERROR(VLOOKUP(A20,'別表１（単価表）'!$B$1:$H$739,4,FALSE),"")</f>
        <v/>
      </c>
      <c r="G20" s="235"/>
      <c r="H20" s="32" t="str">
        <f>IFERROR(VLOOKUP(A20,'別表１（単価表）'!$B$1:$H$739,6,FALSE),"")</f>
        <v/>
      </c>
      <c r="I20" s="32" t="str">
        <f t="shared" si="0"/>
        <v/>
      </c>
      <c r="J20" s="47" t="str">
        <f>IFERROR(VLOOKUP(A20,'別表１（単価表）'!$B$1:$H$739,7,FALSE),"")</f>
        <v/>
      </c>
    </row>
    <row r="21" spans="1:10" ht="19.5" customHeight="1" x14ac:dyDescent="0.4">
      <c r="A21" s="234"/>
      <c r="C21" s="55" t="str">
        <f>IFERROR(VLOOKUP(A21,'別表１（単価表）'!$B$1:$H$739,2,FALSE),"")</f>
        <v/>
      </c>
      <c r="D21" s="56"/>
      <c r="E21" s="32" t="str">
        <f>IFERROR(VLOOKUP(A21,'別表１（単価表）'!$B$1:$H$739,3,FALSE),"")</f>
        <v/>
      </c>
      <c r="F21" s="31" t="str">
        <f>IFERROR(VLOOKUP(A21,'別表１（単価表）'!$B$1:$H$739,4,FALSE),"")</f>
        <v/>
      </c>
      <c r="G21" s="235"/>
      <c r="H21" s="32" t="str">
        <f>IFERROR(VLOOKUP(A21,'別表１（単価表）'!$B$1:$H$739,6,FALSE),"")</f>
        <v/>
      </c>
      <c r="I21" s="32" t="str">
        <f t="shared" si="0"/>
        <v/>
      </c>
      <c r="J21" s="47" t="str">
        <f>IFERROR(VLOOKUP(A21,'別表１（単価表）'!$B$1:$H$739,7,FALSE),"")</f>
        <v/>
      </c>
    </row>
    <row r="22" spans="1:10" ht="19.5" customHeight="1" x14ac:dyDescent="0.4">
      <c r="A22" s="234"/>
      <c r="C22" s="55" t="str">
        <f>IFERROR(VLOOKUP(A22,'別表１（単価表）'!$B$1:$H$739,2,FALSE),"")</f>
        <v/>
      </c>
      <c r="D22" s="56"/>
      <c r="E22" s="32" t="str">
        <f>IFERROR(VLOOKUP(A22,'別表１（単価表）'!$B$1:$H$739,3,FALSE),"")</f>
        <v/>
      </c>
      <c r="F22" s="31" t="str">
        <f>IFERROR(VLOOKUP(A22,'別表１（単価表）'!$B$1:$H$739,4,FALSE),"")</f>
        <v/>
      </c>
      <c r="G22" s="235"/>
      <c r="H22" s="32" t="str">
        <f>IFERROR(VLOOKUP(A22,'別表１（単価表）'!$B$1:$H$739,6,FALSE),"")</f>
        <v/>
      </c>
      <c r="I22" s="32" t="str">
        <f t="shared" si="0"/>
        <v/>
      </c>
      <c r="J22" s="47" t="str">
        <f>IFERROR(VLOOKUP(A22,'別表１（単価表）'!$B$1:$H$739,7,FALSE),"")</f>
        <v/>
      </c>
    </row>
    <row r="23" spans="1:10" ht="19.5" customHeight="1" x14ac:dyDescent="0.4">
      <c r="A23" s="234"/>
      <c r="C23" s="55" t="str">
        <f>IFERROR(VLOOKUP(A23,'別表１（単価表）'!$B$1:$H$739,2,FALSE),"")</f>
        <v/>
      </c>
      <c r="D23" s="56"/>
      <c r="E23" s="32" t="str">
        <f>IFERROR(VLOOKUP(A23,'別表１（単価表）'!$B$1:$H$739,3,FALSE),"")</f>
        <v/>
      </c>
      <c r="F23" s="31" t="str">
        <f>IFERROR(VLOOKUP(A23,'別表１（単価表）'!$B$1:$H$739,4,FALSE),"")</f>
        <v/>
      </c>
      <c r="G23" s="235"/>
      <c r="H23" s="32" t="str">
        <f>IFERROR(VLOOKUP(A23,'別表１（単価表）'!$B$1:$H$739,6,FALSE),"")</f>
        <v/>
      </c>
      <c r="I23" s="32" t="str">
        <f t="shared" si="0"/>
        <v/>
      </c>
      <c r="J23" s="47" t="str">
        <f>IFERROR(VLOOKUP(A23,'別表１（単価表）'!$B$1:$H$739,7,FALSE),"")</f>
        <v/>
      </c>
    </row>
    <row r="24" spans="1:10" ht="19.5" customHeight="1" x14ac:dyDescent="0.4">
      <c r="A24" s="234"/>
      <c r="C24" s="55" t="str">
        <f>IFERROR(VLOOKUP(A24,'別表１（単価表）'!$B$1:$H$739,2,FALSE),"")</f>
        <v/>
      </c>
      <c r="D24" s="56"/>
      <c r="E24" s="32" t="str">
        <f>IFERROR(VLOOKUP(A24,'別表１（単価表）'!$B$1:$H$739,3,FALSE),"")</f>
        <v/>
      </c>
      <c r="F24" s="31" t="str">
        <f>IFERROR(VLOOKUP(A24,'別表１（単価表）'!$B$1:$H$739,4,FALSE),"")</f>
        <v/>
      </c>
      <c r="G24" s="235"/>
      <c r="H24" s="32" t="str">
        <f>IFERROR(VLOOKUP(A24,'別表１（単価表）'!$B$1:$H$739,6,FALSE),"")</f>
        <v/>
      </c>
      <c r="I24" s="32" t="str">
        <f t="shared" si="0"/>
        <v/>
      </c>
      <c r="J24" s="47" t="str">
        <f>IFERROR(VLOOKUP(A24,'別表１（単価表）'!$B$1:$H$739,7,FALSE),"")</f>
        <v/>
      </c>
    </row>
    <row r="25" spans="1:10" ht="19.5" customHeight="1" x14ac:dyDescent="0.4">
      <c r="A25" s="234"/>
      <c r="C25" s="55" t="str">
        <f>IFERROR(VLOOKUP(A25,'別表１（単価表）'!$B$1:$H$739,2,FALSE),"")</f>
        <v/>
      </c>
      <c r="D25" s="56"/>
      <c r="E25" s="32" t="str">
        <f>IFERROR(VLOOKUP(A25,'別表１（単価表）'!$B$1:$H$739,3,FALSE),"")</f>
        <v/>
      </c>
      <c r="F25" s="31" t="str">
        <f>IFERROR(VLOOKUP(A25,'別表１（単価表）'!$B$1:$H$739,4,FALSE),"")</f>
        <v/>
      </c>
      <c r="G25" s="235"/>
      <c r="H25" s="32" t="str">
        <f>IFERROR(VLOOKUP(A25,'別表１（単価表）'!$B$1:$H$739,6,FALSE),"")</f>
        <v/>
      </c>
      <c r="I25" s="32" t="str">
        <f t="shared" si="0"/>
        <v/>
      </c>
      <c r="J25" s="47" t="str">
        <f>IFERROR(VLOOKUP(A25,'別表１（単価表）'!$B$1:$H$739,7,FALSE),"")</f>
        <v/>
      </c>
    </row>
    <row r="26" spans="1:10" ht="19.5" customHeight="1" x14ac:dyDescent="0.4">
      <c r="A26" s="234"/>
      <c r="C26" s="55" t="str">
        <f>IFERROR(VLOOKUP(A26,'別表１（単価表）'!$B$1:$H$739,2,FALSE),"")</f>
        <v/>
      </c>
      <c r="D26" s="56"/>
      <c r="E26" s="32" t="str">
        <f>IFERROR(VLOOKUP(A26,'別表１（単価表）'!$B$1:$H$739,3,FALSE),"")</f>
        <v/>
      </c>
      <c r="F26" s="31" t="str">
        <f>IFERROR(VLOOKUP(A26,'別表１（単価表）'!$B$1:$H$739,4,FALSE),"")</f>
        <v/>
      </c>
      <c r="G26" s="235"/>
      <c r="H26" s="32" t="str">
        <f>IFERROR(VLOOKUP(A26,'別表１（単価表）'!$B$1:$H$739,6,FALSE),"")</f>
        <v/>
      </c>
      <c r="I26" s="32" t="str">
        <f t="shared" si="0"/>
        <v/>
      </c>
      <c r="J26" s="47" t="str">
        <f>IFERROR(VLOOKUP(A26,'別表１（単価表）'!$B$1:$H$739,7,FALSE),"")</f>
        <v/>
      </c>
    </row>
    <row r="27" spans="1:10" ht="19.5" customHeight="1" x14ac:dyDescent="0.4">
      <c r="A27" s="234"/>
      <c r="C27" s="55" t="str">
        <f>IFERROR(VLOOKUP(A27,'別表１（単価表）'!$B$1:$H$739,2,FALSE),"")</f>
        <v/>
      </c>
      <c r="D27" s="56"/>
      <c r="E27" s="32" t="str">
        <f>IFERROR(VLOOKUP(A27,'別表１（単価表）'!$B$1:$H$739,3,FALSE),"")</f>
        <v/>
      </c>
      <c r="F27" s="31" t="str">
        <f>IFERROR(VLOOKUP(A27,'別表１（単価表）'!$B$1:$H$739,4,FALSE),"")</f>
        <v/>
      </c>
      <c r="G27" s="235"/>
      <c r="H27" s="32" t="str">
        <f>IFERROR(VLOOKUP(A27,'別表１（単価表）'!$B$1:$H$739,6,FALSE),"")</f>
        <v/>
      </c>
      <c r="I27" s="32" t="str">
        <f t="shared" si="0"/>
        <v/>
      </c>
      <c r="J27" s="47" t="str">
        <f>IFERROR(VLOOKUP(A27,'別表１（単価表）'!$B$1:$H$739,7,FALSE),"")</f>
        <v/>
      </c>
    </row>
    <row r="28" spans="1:10" ht="19.5" customHeight="1" x14ac:dyDescent="0.4">
      <c r="A28" s="234"/>
      <c r="C28" s="55" t="str">
        <f>IFERROR(VLOOKUP(A28,'別表１（単価表）'!$B$1:$H$739,2,FALSE),"")</f>
        <v/>
      </c>
      <c r="D28" s="56"/>
      <c r="E28" s="32" t="str">
        <f>IFERROR(VLOOKUP(A28,'別表１（単価表）'!$B$1:$H$739,3,FALSE),"")</f>
        <v/>
      </c>
      <c r="F28" s="31" t="str">
        <f>IFERROR(VLOOKUP(A28,'別表１（単価表）'!$B$1:$H$739,4,FALSE),"")</f>
        <v/>
      </c>
      <c r="G28" s="235"/>
      <c r="H28" s="32" t="str">
        <f>IFERROR(VLOOKUP(A28,'別表１（単価表）'!$B$1:$H$739,6,FALSE),"")</f>
        <v/>
      </c>
      <c r="I28" s="32" t="str">
        <f t="shared" si="0"/>
        <v/>
      </c>
      <c r="J28" s="47" t="str">
        <f>IFERROR(VLOOKUP(A28,'別表１（単価表）'!$B$1:$H$739,7,FALSE),"")</f>
        <v/>
      </c>
    </row>
    <row r="29" spans="1:10" ht="19.5" customHeight="1" x14ac:dyDescent="0.4">
      <c r="A29" s="234"/>
      <c r="C29" s="55" t="str">
        <f>IFERROR(VLOOKUP(A29,'別表１（単価表）'!$B$1:$H$739,2,FALSE),"")</f>
        <v/>
      </c>
      <c r="D29" s="56"/>
      <c r="E29" s="32" t="str">
        <f>IFERROR(VLOOKUP(A29,'別表１（単価表）'!$B$1:$H$739,3,FALSE),"")</f>
        <v/>
      </c>
      <c r="F29" s="31" t="str">
        <f>IFERROR(VLOOKUP(A29,'別表１（単価表）'!$B$1:$H$739,4,FALSE),"")</f>
        <v/>
      </c>
      <c r="G29" s="235"/>
      <c r="H29" s="32" t="str">
        <f>IFERROR(VLOOKUP(A29,'別表１（単価表）'!$B$1:$H$739,6,FALSE),"")</f>
        <v/>
      </c>
      <c r="I29" s="32" t="str">
        <f t="shared" si="0"/>
        <v/>
      </c>
      <c r="J29" s="47" t="str">
        <f>IFERROR(VLOOKUP(A29,'別表１（単価表）'!$B$1:$H$739,7,FALSE),"")</f>
        <v/>
      </c>
    </row>
    <row r="30" spans="1:10" ht="19.5" customHeight="1" x14ac:dyDescent="0.4">
      <c r="A30" s="234"/>
      <c r="C30" s="55" t="str">
        <f>IFERROR(VLOOKUP(A30,'別表１（単価表）'!$B$1:$H$739,2,FALSE),"")</f>
        <v/>
      </c>
      <c r="D30" s="56"/>
      <c r="E30" s="32" t="str">
        <f>IFERROR(VLOOKUP(A30,'別表１（単価表）'!$B$1:$H$739,3,FALSE),"")</f>
        <v/>
      </c>
      <c r="F30" s="31" t="str">
        <f>IFERROR(VLOOKUP(A30,'別表１（単価表）'!$B$1:$H$739,4,FALSE),"")</f>
        <v/>
      </c>
      <c r="G30" s="235"/>
      <c r="H30" s="32" t="str">
        <f>IFERROR(VLOOKUP(A30,'別表１（単価表）'!$B$1:$H$739,6,FALSE),"")</f>
        <v/>
      </c>
      <c r="I30" s="32" t="str">
        <f t="shared" si="0"/>
        <v/>
      </c>
      <c r="J30" s="47" t="str">
        <f>IFERROR(VLOOKUP(A30,'別表１（単価表）'!$B$1:$H$739,7,FALSE),"")</f>
        <v/>
      </c>
    </row>
    <row r="31" spans="1:10" ht="19.5" customHeight="1" x14ac:dyDescent="0.4">
      <c r="A31" s="234"/>
      <c r="C31" s="55" t="str">
        <f>IFERROR(VLOOKUP(A31,'別表１（単価表）'!$B$1:$H$739,2,FALSE),"")</f>
        <v/>
      </c>
      <c r="D31" s="56"/>
      <c r="E31" s="32" t="str">
        <f>IFERROR(VLOOKUP(A31,'別表１（単価表）'!$B$1:$H$739,3,FALSE),"")</f>
        <v/>
      </c>
      <c r="F31" s="31" t="str">
        <f>IFERROR(VLOOKUP(A31,'別表１（単価表）'!$B$1:$H$739,4,FALSE),"")</f>
        <v/>
      </c>
      <c r="G31" s="235"/>
      <c r="H31" s="32" t="str">
        <f>IFERROR(VLOOKUP(A31,'別表１（単価表）'!$B$1:$H$739,6,FALSE),"")</f>
        <v/>
      </c>
      <c r="I31" s="32" t="str">
        <f t="shared" si="0"/>
        <v/>
      </c>
      <c r="J31" s="47" t="str">
        <f>IFERROR(VLOOKUP(A31,'別表１（単価表）'!$B$1:$H$739,7,FALSE),"")</f>
        <v/>
      </c>
    </row>
    <row r="32" spans="1:10" ht="19.5" customHeight="1" x14ac:dyDescent="0.4">
      <c r="A32" s="234"/>
      <c r="C32" s="55" t="str">
        <f>IFERROR(VLOOKUP(A32,'別表１（単価表）'!$B$1:$H$739,2,FALSE),"")</f>
        <v/>
      </c>
      <c r="D32" s="56"/>
      <c r="E32" s="32" t="str">
        <f>IFERROR(VLOOKUP(A32,'別表１（単価表）'!$B$1:$H$739,3,FALSE),"")</f>
        <v/>
      </c>
      <c r="F32" s="31" t="str">
        <f>IFERROR(VLOOKUP(A32,'別表１（単価表）'!$B$1:$H$739,4,FALSE),"")</f>
        <v/>
      </c>
      <c r="G32" s="235"/>
      <c r="H32" s="32" t="str">
        <f>IFERROR(VLOOKUP(A32,'別表１（単価表）'!$B$1:$H$739,6,FALSE),"")</f>
        <v/>
      </c>
      <c r="I32" s="32" t="str">
        <f t="shared" si="0"/>
        <v/>
      </c>
      <c r="J32" s="47" t="str">
        <f>IFERROR(VLOOKUP(A32,'別表１（単価表）'!$B$1:$H$739,7,FALSE),"")</f>
        <v/>
      </c>
    </row>
    <row r="33" spans="1:10" ht="19.5" customHeight="1" x14ac:dyDescent="0.4">
      <c r="A33" s="234"/>
      <c r="C33" s="55" t="str">
        <f>IFERROR(VLOOKUP(A33,'別表１（単価表）'!$B$1:$H$739,2,FALSE),"")</f>
        <v/>
      </c>
      <c r="D33" s="56"/>
      <c r="E33" s="32" t="str">
        <f>IFERROR(VLOOKUP(A33,'別表１（単価表）'!$B$1:$H$739,3,FALSE),"")</f>
        <v/>
      </c>
      <c r="F33" s="31" t="str">
        <f>IFERROR(VLOOKUP(A33,'別表１（単価表）'!$B$1:$H$739,4,FALSE),"")</f>
        <v/>
      </c>
      <c r="G33" s="235"/>
      <c r="H33" s="32" t="str">
        <f>IFERROR(VLOOKUP(A33,'別表１（単価表）'!$B$1:$H$739,6,FALSE),"")</f>
        <v/>
      </c>
      <c r="I33" s="32" t="str">
        <f t="shared" si="0"/>
        <v/>
      </c>
      <c r="J33" s="47" t="str">
        <f>IFERROR(VLOOKUP(A33,'別表１（単価表）'!$B$1:$H$739,7,FALSE),"")</f>
        <v/>
      </c>
    </row>
    <row r="34" spans="1:10" ht="19.5" customHeight="1" x14ac:dyDescent="0.4">
      <c r="A34" s="234"/>
      <c r="C34" s="55" t="str">
        <f>IFERROR(VLOOKUP(A34,'別表１（単価表）'!$B$1:$H$739,2,FALSE),"")</f>
        <v/>
      </c>
      <c r="D34" s="56"/>
      <c r="E34" s="32" t="str">
        <f>IFERROR(VLOOKUP(A34,'別表１（単価表）'!$B$1:$H$739,3,FALSE),"")</f>
        <v/>
      </c>
      <c r="F34" s="31" t="str">
        <f>IFERROR(VLOOKUP(A34,'別表１（単価表）'!$B$1:$H$739,4,FALSE),"")</f>
        <v/>
      </c>
      <c r="G34" s="235"/>
      <c r="H34" s="32" t="str">
        <f>IFERROR(VLOOKUP(A34,'別表１（単価表）'!$B$1:$H$739,6,FALSE),"")</f>
        <v/>
      </c>
      <c r="I34" s="32" t="str">
        <f t="shared" si="0"/>
        <v/>
      </c>
      <c r="J34" s="47" t="str">
        <f>IFERROR(VLOOKUP(A34,'別表１（単価表）'!$B$1:$H$739,7,FALSE),"")</f>
        <v/>
      </c>
    </row>
    <row r="35" spans="1:10" ht="19.5" customHeight="1" x14ac:dyDescent="0.4">
      <c r="A35" s="234"/>
      <c r="C35" s="55" t="str">
        <f>IFERROR(VLOOKUP(A35,'別表１（単価表）'!$B$1:$H$739,2,FALSE),"")</f>
        <v/>
      </c>
      <c r="D35" s="56"/>
      <c r="E35" s="32" t="str">
        <f>IFERROR(VLOOKUP(A35,'別表１（単価表）'!$B$1:$H$739,3,FALSE),"")</f>
        <v/>
      </c>
      <c r="F35" s="31" t="str">
        <f>IFERROR(VLOOKUP(A35,'別表１（単価表）'!$B$1:$H$739,4,FALSE),"")</f>
        <v/>
      </c>
      <c r="G35" s="235"/>
      <c r="H35" s="32" t="str">
        <f>IFERROR(VLOOKUP(A35,'別表１（単価表）'!$B$1:$H$739,6,FALSE),"")</f>
        <v/>
      </c>
      <c r="I35" s="32" t="str">
        <f t="shared" si="0"/>
        <v/>
      </c>
      <c r="J35" s="47" t="str">
        <f>IFERROR(VLOOKUP(A35,'別表１（単価表）'!$B$1:$H$739,7,FALSE),"")</f>
        <v/>
      </c>
    </row>
    <row r="36" spans="1:10" ht="19.5" customHeight="1" x14ac:dyDescent="0.4">
      <c r="A36" s="234"/>
      <c r="C36" s="55" t="str">
        <f>IFERROR(VLOOKUP(A36,'別表１（単価表）'!$B$1:$H$739,2,FALSE),"")</f>
        <v/>
      </c>
      <c r="D36" s="56"/>
      <c r="E36" s="32" t="str">
        <f>IFERROR(VLOOKUP(A36,'別表１（単価表）'!$B$1:$H$739,3,FALSE),"")</f>
        <v/>
      </c>
      <c r="F36" s="31" t="str">
        <f>IFERROR(VLOOKUP(A36,'別表１（単価表）'!$B$1:$H$739,4,FALSE),"")</f>
        <v/>
      </c>
      <c r="G36" s="235"/>
      <c r="H36" s="32" t="str">
        <f>IFERROR(VLOOKUP(A36,'別表１（単価表）'!$B$1:$H$739,6,FALSE),"")</f>
        <v/>
      </c>
      <c r="I36" s="32" t="str">
        <f t="shared" si="0"/>
        <v/>
      </c>
      <c r="J36" s="47" t="str">
        <f>IFERROR(VLOOKUP(A36,'別表１（単価表）'!$B$1:$H$739,7,FALSE),"")</f>
        <v/>
      </c>
    </row>
    <row r="37" spans="1:10" ht="19.5" customHeight="1" x14ac:dyDescent="0.4">
      <c r="A37" s="234"/>
      <c r="C37" s="55" t="str">
        <f>IFERROR(VLOOKUP(A37,'別表１（単価表）'!$B$1:$H$739,2,FALSE),"")</f>
        <v/>
      </c>
      <c r="D37" s="56"/>
      <c r="E37" s="32" t="str">
        <f>IFERROR(VLOOKUP(A37,'別表１（単価表）'!$B$1:$H$739,3,FALSE),"")</f>
        <v/>
      </c>
      <c r="F37" s="31" t="str">
        <f>IFERROR(VLOOKUP(A37,'別表１（単価表）'!$B$1:$H$739,4,FALSE),"")</f>
        <v/>
      </c>
      <c r="G37" s="235"/>
      <c r="H37" s="32" t="str">
        <f>IFERROR(VLOOKUP(A37,'別表１（単価表）'!$B$1:$H$739,6,FALSE),"")</f>
        <v/>
      </c>
      <c r="I37" s="32" t="str">
        <f t="shared" si="0"/>
        <v/>
      </c>
      <c r="J37" s="47" t="str">
        <f>IFERROR(VLOOKUP(A37,'別表１（単価表）'!$B$1:$H$739,7,FALSE),"")</f>
        <v/>
      </c>
    </row>
    <row r="38" spans="1:10" ht="19.5" customHeight="1" x14ac:dyDescent="0.4">
      <c r="A38" s="234"/>
      <c r="C38" s="55" t="str">
        <f>IFERROR(VLOOKUP(A38,'別表１（単価表）'!$B$1:$H$739,2,FALSE),"")</f>
        <v/>
      </c>
      <c r="D38" s="56"/>
      <c r="E38" s="32" t="str">
        <f>IFERROR(VLOOKUP(A38,'別表１（単価表）'!$B$1:$H$739,3,FALSE),"")</f>
        <v/>
      </c>
      <c r="F38" s="31" t="str">
        <f>IFERROR(VLOOKUP(A38,'別表１（単価表）'!$B$1:$H$739,4,FALSE),"")</f>
        <v/>
      </c>
      <c r="G38" s="235"/>
      <c r="H38" s="32" t="str">
        <f>IFERROR(VLOOKUP(A38,'別表１（単価表）'!$B$1:$H$739,6,FALSE),"")</f>
        <v/>
      </c>
      <c r="I38" s="32" t="str">
        <f t="shared" si="0"/>
        <v/>
      </c>
      <c r="J38" s="47" t="str">
        <f>IFERROR(VLOOKUP(A38,'別表１（単価表）'!$B$1:$H$739,7,FALSE),"")</f>
        <v/>
      </c>
    </row>
    <row r="39" spans="1:10" ht="19.5" customHeight="1" x14ac:dyDescent="0.4">
      <c r="A39" s="25"/>
      <c r="C39" s="59" t="s">
        <v>108</v>
      </c>
      <c r="D39" s="60"/>
      <c r="E39" s="16"/>
      <c r="F39" s="13"/>
      <c r="G39" s="43"/>
      <c r="H39" s="17"/>
      <c r="I39" s="17">
        <f>SUM(I15:I38)</f>
        <v>0</v>
      </c>
      <c r="J39" s="14"/>
    </row>
    <row r="40" spans="1:10" ht="19.5" customHeight="1" x14ac:dyDescent="0.4">
      <c r="A40" s="25"/>
      <c r="C40" s="59" t="s">
        <v>107</v>
      </c>
      <c r="D40" s="60"/>
      <c r="E40" s="16"/>
      <c r="F40" s="13"/>
      <c r="G40" s="43"/>
      <c r="H40" s="17"/>
      <c r="I40" s="17">
        <f>ROUNDDOWN(I39*J40,0.1)</f>
        <v>0</v>
      </c>
      <c r="J40" s="26">
        <v>0.1</v>
      </c>
    </row>
    <row r="41" spans="1:10" ht="19.5" customHeight="1" thickBot="1" x14ac:dyDescent="0.45">
      <c r="A41" s="25"/>
      <c r="C41" s="57"/>
      <c r="D41" s="58"/>
      <c r="E41" s="21"/>
      <c r="F41" s="22"/>
      <c r="G41" s="44"/>
      <c r="H41" s="23"/>
      <c r="I41" s="23"/>
      <c r="J41" s="24"/>
    </row>
    <row r="42" spans="1:10" ht="19.5" customHeight="1" thickTop="1" x14ac:dyDescent="0.4">
      <c r="A42" s="25"/>
      <c r="C42" s="53" t="s">
        <v>109</v>
      </c>
      <c r="D42" s="54"/>
      <c r="E42" s="27"/>
      <c r="F42" s="28"/>
      <c r="G42" s="45"/>
      <c r="H42" s="29"/>
      <c r="I42" s="29">
        <f>I39+I40</f>
        <v>0</v>
      </c>
      <c r="J42" s="30"/>
    </row>
    <row r="43" spans="1:10" ht="19.5" customHeight="1" x14ac:dyDescent="0.4">
      <c r="A43" s="25"/>
      <c r="C43" s="33"/>
      <c r="D43" s="33"/>
      <c r="E43" s="34"/>
      <c r="F43" s="33"/>
      <c r="G43" s="41"/>
      <c r="H43" s="35"/>
      <c r="I43" s="35"/>
      <c r="J43" s="36"/>
    </row>
    <row r="44" spans="1:10" ht="19.5" customHeight="1" x14ac:dyDescent="0.4">
      <c r="A44" s="25"/>
      <c r="C44" s="37"/>
      <c r="D44" s="37"/>
      <c r="E44" s="38"/>
      <c r="F44" s="37"/>
      <c r="G44" s="42"/>
      <c r="H44" s="39"/>
      <c r="I44" s="39"/>
      <c r="J44" s="40"/>
    </row>
    <row r="45" spans="1:10" ht="19.5" customHeight="1" x14ac:dyDescent="0.4">
      <c r="A45" s="25"/>
      <c r="C45" s="37"/>
      <c r="D45" s="37"/>
      <c r="E45" s="38"/>
      <c r="F45" s="37"/>
      <c r="G45" s="42"/>
      <c r="H45" s="39"/>
      <c r="I45" s="39"/>
      <c r="J45" s="40"/>
    </row>
  </sheetData>
  <sheetProtection algorithmName="SHA-512" hashValue="thx5nLQ9zVG5LMuqcAHxO13eUNNt1OFc1KxAFFG8zs4pjqXJWjQUr/W7z+KSnPH/ZWS2jQIbW1TuZERFiFFCYQ==" saltValue="qKoEi1LRRN+lD9lwCL4JaQ==" spinCount="100000" sheet="1" objects="1" scenarios="1"/>
  <mergeCells count="34">
    <mergeCell ref="C18:D18"/>
    <mergeCell ref="C14:D14"/>
    <mergeCell ref="C1:J2"/>
    <mergeCell ref="D9:G9"/>
    <mergeCell ref="D10:G10"/>
    <mergeCell ref="D11:G11"/>
    <mergeCell ref="D12:G12"/>
    <mergeCell ref="C15:D15"/>
    <mergeCell ref="C16:D16"/>
    <mergeCell ref="C17:D17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42:D42"/>
    <mergeCell ref="C31:D31"/>
    <mergeCell ref="C32:D32"/>
    <mergeCell ref="C33:D33"/>
    <mergeCell ref="C34:D34"/>
    <mergeCell ref="C35:D35"/>
    <mergeCell ref="C36:D36"/>
    <mergeCell ref="C41:D41"/>
    <mergeCell ref="C37:D37"/>
    <mergeCell ref="C38:D38"/>
    <mergeCell ref="C39:D39"/>
    <mergeCell ref="C40:D40"/>
  </mergeCells>
  <phoneticPr fontId="1"/>
  <printOptions horizontalCentered="1"/>
  <pageMargins left="0" right="0" top="0.39370078740157483" bottom="0.19685039370078741" header="0.31496062992125984" footer="0.19685039370078741"/>
  <pageSetup paperSize="9" scale="95" orientation="portrait" r:id="rId1"/>
  <headerFooter>
    <oddFooter>&amp;R&amp;10&amp;P/&amp;N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85"/>
  <sheetViews>
    <sheetView view="pageBreakPreview" zoomScaleNormal="100" zoomScaleSheetLayoutView="100" workbookViewId="0">
      <selection activeCell="A15" sqref="A15"/>
    </sheetView>
  </sheetViews>
  <sheetFormatPr defaultColWidth="8.75" defaultRowHeight="19.5" customHeight="1" x14ac:dyDescent="0.4"/>
  <cols>
    <col min="1" max="1" width="6.625" style="175" customWidth="1"/>
    <col min="2" max="2" width="0.875" style="175" customWidth="1"/>
    <col min="3" max="3" width="11.625" style="175" customWidth="1"/>
    <col min="4" max="4" width="7.625" style="175" customWidth="1"/>
    <col min="5" max="5" width="18.625" style="175" customWidth="1"/>
    <col min="6" max="7" width="6.125" style="175" customWidth="1"/>
    <col min="8" max="8" width="12.625" style="178" customWidth="1"/>
    <col min="9" max="9" width="12.625" style="179" customWidth="1"/>
    <col min="10" max="10" width="14.125" style="175" customWidth="1"/>
    <col min="11" max="16384" width="8.75" style="175"/>
  </cols>
  <sheetData>
    <row r="1" spans="1:12" ht="19.5" customHeight="1" x14ac:dyDescent="0.4">
      <c r="C1" s="176" t="s">
        <v>91</v>
      </c>
      <c r="D1" s="176"/>
      <c r="E1" s="176"/>
      <c r="F1" s="176"/>
      <c r="G1" s="176"/>
      <c r="H1" s="176"/>
      <c r="I1" s="176"/>
      <c r="J1" s="176"/>
    </row>
    <row r="2" spans="1:12" ht="19.5" customHeight="1" x14ac:dyDescent="0.4">
      <c r="C2" s="176"/>
      <c r="D2" s="176"/>
      <c r="E2" s="176"/>
      <c r="F2" s="176"/>
      <c r="G2" s="176"/>
      <c r="H2" s="176"/>
      <c r="I2" s="176"/>
      <c r="J2" s="176"/>
    </row>
    <row r="3" spans="1:12" ht="19.5" customHeight="1" x14ac:dyDescent="0.4">
      <c r="C3" s="177"/>
      <c r="D3" s="177"/>
      <c r="E3" s="177"/>
      <c r="F3" s="177"/>
      <c r="G3" s="177"/>
      <c r="H3" s="177"/>
      <c r="I3" s="177"/>
      <c r="J3" s="177"/>
    </row>
    <row r="4" spans="1:12" ht="19.5" customHeight="1" x14ac:dyDescent="0.4">
      <c r="C4" s="175" t="s">
        <v>113</v>
      </c>
    </row>
    <row r="5" spans="1:12" ht="19.5" customHeight="1" x14ac:dyDescent="0.4">
      <c r="F5" s="180" t="s">
        <v>92</v>
      </c>
      <c r="G5" s="179" t="s">
        <v>93</v>
      </c>
      <c r="H5" s="236"/>
      <c r="I5" s="237"/>
      <c r="J5" s="237"/>
    </row>
    <row r="6" spans="1:12" ht="19.5" customHeight="1" x14ac:dyDescent="0.4">
      <c r="G6" s="179" t="s">
        <v>94</v>
      </c>
      <c r="H6" s="236"/>
      <c r="I6" s="237"/>
      <c r="J6" s="237"/>
    </row>
    <row r="7" spans="1:12" ht="19.5" customHeight="1" x14ac:dyDescent="0.4">
      <c r="G7" s="179" t="s">
        <v>95</v>
      </c>
      <c r="H7" s="236"/>
      <c r="I7" s="237"/>
      <c r="J7" s="238" t="s">
        <v>114</v>
      </c>
    </row>
    <row r="9" spans="1:12" ht="19.5" customHeight="1" x14ac:dyDescent="0.4">
      <c r="C9" s="181" t="s">
        <v>96</v>
      </c>
      <c r="D9" s="239"/>
      <c r="E9" s="239"/>
      <c r="F9" s="239"/>
      <c r="G9" s="239"/>
      <c r="H9" s="175"/>
      <c r="I9" s="175"/>
    </row>
    <row r="10" spans="1:12" ht="19.5" customHeight="1" x14ac:dyDescent="0.4">
      <c r="C10" s="181" t="s">
        <v>98</v>
      </c>
      <c r="D10" s="240"/>
      <c r="E10" s="240"/>
      <c r="F10" s="240"/>
      <c r="G10" s="240"/>
      <c r="L10" s="182"/>
    </row>
    <row r="11" spans="1:12" ht="19.5" customHeight="1" x14ac:dyDescent="0.4">
      <c r="C11" s="181" t="s">
        <v>99</v>
      </c>
      <c r="D11" s="241"/>
      <c r="E11" s="241"/>
      <c r="F11" s="241"/>
      <c r="G11" s="241"/>
      <c r="H11" s="184"/>
      <c r="I11" s="185" t="s">
        <v>100</v>
      </c>
      <c r="J11" s="242"/>
      <c r="L11" s="182"/>
    </row>
    <row r="12" spans="1:12" ht="19.5" customHeight="1" x14ac:dyDescent="0.4">
      <c r="C12" s="181" t="s">
        <v>97</v>
      </c>
      <c r="D12" s="240"/>
      <c r="E12" s="240"/>
      <c r="F12" s="240"/>
      <c r="G12" s="240"/>
      <c r="L12" s="182"/>
    </row>
    <row r="14" spans="1:12" ht="19.5" customHeight="1" x14ac:dyDescent="0.4">
      <c r="A14" s="186" t="s">
        <v>103</v>
      </c>
      <c r="C14" s="187" t="s">
        <v>104</v>
      </c>
      <c r="D14" s="188"/>
      <c r="E14" s="189" t="s">
        <v>105</v>
      </c>
      <c r="F14" s="189" t="s">
        <v>24</v>
      </c>
      <c r="G14" s="189" t="s">
        <v>26</v>
      </c>
      <c r="H14" s="190" t="s">
        <v>110</v>
      </c>
      <c r="I14" s="191" t="s">
        <v>111</v>
      </c>
      <c r="J14" s="189" t="s">
        <v>210</v>
      </c>
    </row>
    <row r="15" spans="1:12" ht="19.5" customHeight="1" x14ac:dyDescent="0.4">
      <c r="A15" s="234"/>
      <c r="C15" s="192" t="str">
        <f>IFERROR(VLOOKUP(A15,'別表１（単価表）'!$B$1:$H$739,2,FALSE),"")</f>
        <v/>
      </c>
      <c r="D15" s="193"/>
      <c r="E15" s="194" t="str">
        <f>IFERROR(VLOOKUP(A15,'別表１（単価表）'!$B$1:$H$739,3,FALSE),"")</f>
        <v/>
      </c>
      <c r="F15" s="195" t="str">
        <f>IFERROR(VLOOKUP(A15,'別表１（単価表）'!$B$1:$H$739,4,FALSE),"")</f>
        <v/>
      </c>
      <c r="G15" s="235"/>
      <c r="H15" s="194" t="str">
        <f>IFERROR(VLOOKUP(A15,'別表１（単価表）'!$B$1:$H$739,6,FALSE),"")</f>
        <v/>
      </c>
      <c r="I15" s="194" t="str">
        <f>IFERROR(ROUNDDOWN((G15)*(H15),0.1),"")</f>
        <v/>
      </c>
      <c r="J15" s="196" t="str">
        <f>IFERROR(VLOOKUP(A15,'別表１（単価表）'!$B$1:$H$739,7,FALSE),"")</f>
        <v/>
      </c>
    </row>
    <row r="16" spans="1:12" ht="19.5" customHeight="1" x14ac:dyDescent="0.4">
      <c r="A16" s="234"/>
      <c r="C16" s="192" t="str">
        <f>IFERROR(VLOOKUP(A16,'別表１（単価表）'!$B$1:$H$739,2,FALSE),"")</f>
        <v/>
      </c>
      <c r="D16" s="193"/>
      <c r="E16" s="194" t="str">
        <f>IFERROR(VLOOKUP(A16,'別表１（単価表）'!$B$1:$H$739,3,FALSE),"")</f>
        <v/>
      </c>
      <c r="F16" s="195" t="str">
        <f>IFERROR(VLOOKUP(A16,'別表１（単価表）'!$B$1:$H$739,4,FALSE),"")</f>
        <v/>
      </c>
      <c r="G16" s="235"/>
      <c r="H16" s="194" t="str">
        <f>IFERROR(VLOOKUP(A16,'別表１（単価表）'!$B$1:$H$739,6,FALSE),"")</f>
        <v/>
      </c>
      <c r="I16" s="194" t="str">
        <f t="shared" ref="I16:I38" si="0">IFERROR(ROUNDDOWN((G16)*(H16),0.1),"")</f>
        <v/>
      </c>
      <c r="J16" s="196" t="str">
        <f>IFERROR(VLOOKUP(A16,'別表１（単価表）'!$B$1:$H$739,7,FALSE),"")</f>
        <v/>
      </c>
    </row>
    <row r="17" spans="1:10" ht="19.5" customHeight="1" x14ac:dyDescent="0.4">
      <c r="A17" s="234"/>
      <c r="C17" s="192" t="str">
        <f>IFERROR(VLOOKUP(A17,'別表１（単価表）'!$B$1:$H$739,2,FALSE),"")</f>
        <v/>
      </c>
      <c r="D17" s="193"/>
      <c r="E17" s="194" t="str">
        <f>IFERROR(VLOOKUP(A17,'別表１（単価表）'!$B$1:$H$739,3,FALSE),"")</f>
        <v/>
      </c>
      <c r="F17" s="195" t="str">
        <f>IFERROR(VLOOKUP(A17,'別表１（単価表）'!$B$1:$H$739,4,FALSE),"")</f>
        <v/>
      </c>
      <c r="G17" s="235"/>
      <c r="H17" s="194" t="str">
        <f>IFERROR(VLOOKUP(A17,'別表１（単価表）'!$B$1:$H$739,6,FALSE),"")</f>
        <v/>
      </c>
      <c r="I17" s="194" t="str">
        <f t="shared" si="0"/>
        <v/>
      </c>
      <c r="J17" s="196" t="str">
        <f>IFERROR(VLOOKUP(A17,'別表１（単価表）'!$B$1:$H$739,7,FALSE),"")</f>
        <v/>
      </c>
    </row>
    <row r="18" spans="1:10" ht="19.5" customHeight="1" x14ac:dyDescent="0.4">
      <c r="A18" s="234"/>
      <c r="C18" s="192" t="str">
        <f>IFERROR(VLOOKUP(A18,'別表１（単価表）'!$B$1:$H$739,2,FALSE),"")</f>
        <v/>
      </c>
      <c r="D18" s="193"/>
      <c r="E18" s="194" t="str">
        <f>IFERROR(VLOOKUP(A18,'別表１（単価表）'!$B$1:$H$739,3,FALSE),"")</f>
        <v/>
      </c>
      <c r="F18" s="195" t="str">
        <f>IFERROR(VLOOKUP(A18,'別表１（単価表）'!$B$1:$H$739,4,FALSE),"")</f>
        <v/>
      </c>
      <c r="G18" s="235"/>
      <c r="H18" s="194" t="str">
        <f>IFERROR(VLOOKUP(A18,'別表１（単価表）'!$B$1:$H$739,6,FALSE),"")</f>
        <v/>
      </c>
      <c r="I18" s="194" t="str">
        <f t="shared" si="0"/>
        <v/>
      </c>
      <c r="J18" s="196" t="str">
        <f>IFERROR(VLOOKUP(A18,'別表１（単価表）'!$B$1:$H$739,7,FALSE),"")</f>
        <v/>
      </c>
    </row>
    <row r="19" spans="1:10" ht="19.5" customHeight="1" x14ac:dyDescent="0.4">
      <c r="A19" s="234"/>
      <c r="C19" s="192" t="str">
        <f>IFERROR(VLOOKUP(A19,'別表１（単価表）'!$B$1:$H$739,2,FALSE),"")</f>
        <v/>
      </c>
      <c r="D19" s="193"/>
      <c r="E19" s="194" t="str">
        <f>IFERROR(VLOOKUP(A19,'別表１（単価表）'!$B$1:$H$739,3,FALSE),"")</f>
        <v/>
      </c>
      <c r="F19" s="195" t="str">
        <f>IFERROR(VLOOKUP(A19,'別表１（単価表）'!$B$1:$H$739,4,FALSE),"")</f>
        <v/>
      </c>
      <c r="G19" s="235"/>
      <c r="H19" s="194" t="str">
        <f>IFERROR(VLOOKUP(A19,'別表１（単価表）'!$B$1:$H$739,6,FALSE),"")</f>
        <v/>
      </c>
      <c r="I19" s="194" t="str">
        <f t="shared" si="0"/>
        <v/>
      </c>
      <c r="J19" s="196" t="str">
        <f>IFERROR(VLOOKUP(A19,'別表１（単価表）'!$B$1:$H$739,7,FALSE),"")</f>
        <v/>
      </c>
    </row>
    <row r="20" spans="1:10" ht="19.5" customHeight="1" x14ac:dyDescent="0.4">
      <c r="A20" s="234"/>
      <c r="C20" s="192" t="str">
        <f>IFERROR(VLOOKUP(A20,'別表１（単価表）'!$B$1:$H$739,2,FALSE),"")</f>
        <v/>
      </c>
      <c r="D20" s="193"/>
      <c r="E20" s="194" t="str">
        <f>IFERROR(VLOOKUP(A20,'別表１（単価表）'!$B$1:$H$739,3,FALSE),"")</f>
        <v/>
      </c>
      <c r="F20" s="195" t="str">
        <f>IFERROR(VLOOKUP(A20,'別表１（単価表）'!$B$1:$H$739,4,FALSE),"")</f>
        <v/>
      </c>
      <c r="G20" s="235"/>
      <c r="H20" s="194" t="str">
        <f>IFERROR(VLOOKUP(A20,'別表１（単価表）'!$B$1:$H$739,6,FALSE),"")</f>
        <v/>
      </c>
      <c r="I20" s="194" t="str">
        <f t="shared" si="0"/>
        <v/>
      </c>
      <c r="J20" s="196" t="str">
        <f>IFERROR(VLOOKUP(A20,'別表１（単価表）'!$B$1:$H$739,7,FALSE),"")</f>
        <v/>
      </c>
    </row>
    <row r="21" spans="1:10" ht="19.5" customHeight="1" x14ac:dyDescent="0.4">
      <c r="A21" s="234"/>
      <c r="C21" s="192" t="str">
        <f>IFERROR(VLOOKUP(A21,'別表１（単価表）'!$B$1:$H$739,2,FALSE),"")</f>
        <v/>
      </c>
      <c r="D21" s="193"/>
      <c r="E21" s="194" t="str">
        <f>IFERROR(VLOOKUP(A21,'別表１（単価表）'!$B$1:$H$739,3,FALSE),"")</f>
        <v/>
      </c>
      <c r="F21" s="195" t="str">
        <f>IFERROR(VLOOKUP(A21,'別表１（単価表）'!$B$1:$H$739,4,FALSE),"")</f>
        <v/>
      </c>
      <c r="G21" s="235"/>
      <c r="H21" s="194" t="str">
        <f>IFERROR(VLOOKUP(A21,'別表１（単価表）'!$B$1:$H$739,6,FALSE),"")</f>
        <v/>
      </c>
      <c r="I21" s="194" t="str">
        <f t="shared" si="0"/>
        <v/>
      </c>
      <c r="J21" s="196" t="str">
        <f>IFERROR(VLOOKUP(A21,'別表１（単価表）'!$B$1:$H$739,7,FALSE),"")</f>
        <v/>
      </c>
    </row>
    <row r="22" spans="1:10" ht="19.5" customHeight="1" x14ac:dyDescent="0.4">
      <c r="A22" s="234"/>
      <c r="C22" s="192" t="str">
        <f>IFERROR(VLOOKUP(A22,'別表１（単価表）'!$B$1:$H$739,2,FALSE),"")</f>
        <v/>
      </c>
      <c r="D22" s="193"/>
      <c r="E22" s="194" t="str">
        <f>IFERROR(VLOOKUP(A22,'別表１（単価表）'!$B$1:$H$739,3,FALSE),"")</f>
        <v/>
      </c>
      <c r="F22" s="195" t="str">
        <f>IFERROR(VLOOKUP(A22,'別表１（単価表）'!$B$1:$H$739,4,FALSE),"")</f>
        <v/>
      </c>
      <c r="G22" s="235"/>
      <c r="H22" s="194" t="str">
        <f>IFERROR(VLOOKUP(A22,'別表１（単価表）'!$B$1:$H$739,6,FALSE),"")</f>
        <v/>
      </c>
      <c r="I22" s="194" t="str">
        <f t="shared" si="0"/>
        <v/>
      </c>
      <c r="J22" s="196" t="str">
        <f>IFERROR(VLOOKUP(A22,'別表１（単価表）'!$B$1:$H$739,7,FALSE),"")</f>
        <v/>
      </c>
    </row>
    <row r="23" spans="1:10" ht="19.5" customHeight="1" x14ac:dyDescent="0.4">
      <c r="A23" s="234"/>
      <c r="C23" s="192" t="str">
        <f>IFERROR(VLOOKUP(A23,'別表１（単価表）'!$B$1:$H$739,2,FALSE),"")</f>
        <v/>
      </c>
      <c r="D23" s="193"/>
      <c r="E23" s="194" t="str">
        <f>IFERROR(VLOOKUP(A23,'別表１（単価表）'!$B$1:$H$739,3,FALSE),"")</f>
        <v/>
      </c>
      <c r="F23" s="195" t="str">
        <f>IFERROR(VLOOKUP(A23,'別表１（単価表）'!$B$1:$H$739,4,FALSE),"")</f>
        <v/>
      </c>
      <c r="G23" s="235"/>
      <c r="H23" s="194" t="str">
        <f>IFERROR(VLOOKUP(A23,'別表１（単価表）'!$B$1:$H$739,6,FALSE),"")</f>
        <v/>
      </c>
      <c r="I23" s="194" t="str">
        <f t="shared" si="0"/>
        <v/>
      </c>
      <c r="J23" s="196" t="str">
        <f>IFERROR(VLOOKUP(A23,'別表１（単価表）'!$B$1:$H$739,7,FALSE),"")</f>
        <v/>
      </c>
    </row>
    <row r="24" spans="1:10" ht="19.5" customHeight="1" x14ac:dyDescent="0.4">
      <c r="A24" s="234"/>
      <c r="C24" s="192" t="str">
        <f>IFERROR(VLOOKUP(A24,'別表１（単価表）'!$B$1:$H$739,2,FALSE),"")</f>
        <v/>
      </c>
      <c r="D24" s="193"/>
      <c r="E24" s="194" t="str">
        <f>IFERROR(VLOOKUP(A24,'別表１（単価表）'!$B$1:$H$739,3,FALSE),"")</f>
        <v/>
      </c>
      <c r="F24" s="195" t="str">
        <f>IFERROR(VLOOKUP(A24,'別表１（単価表）'!$B$1:$H$739,4,FALSE),"")</f>
        <v/>
      </c>
      <c r="G24" s="235"/>
      <c r="H24" s="194" t="str">
        <f>IFERROR(VLOOKUP(A24,'別表１（単価表）'!$B$1:$H$739,6,FALSE),"")</f>
        <v/>
      </c>
      <c r="I24" s="194" t="str">
        <f t="shared" si="0"/>
        <v/>
      </c>
      <c r="J24" s="196" t="str">
        <f>IFERROR(VLOOKUP(A24,'別表１（単価表）'!$B$1:$H$739,7,FALSE),"")</f>
        <v/>
      </c>
    </row>
    <row r="25" spans="1:10" ht="19.5" customHeight="1" x14ac:dyDescent="0.4">
      <c r="A25" s="234"/>
      <c r="C25" s="192" t="str">
        <f>IFERROR(VLOOKUP(A25,'別表１（単価表）'!$B$1:$H$739,2,FALSE),"")</f>
        <v/>
      </c>
      <c r="D25" s="193"/>
      <c r="E25" s="194" t="str">
        <f>IFERROR(VLOOKUP(A25,'別表１（単価表）'!$B$1:$H$739,3,FALSE),"")</f>
        <v/>
      </c>
      <c r="F25" s="195" t="str">
        <f>IFERROR(VLOOKUP(A25,'別表１（単価表）'!$B$1:$H$739,4,FALSE),"")</f>
        <v/>
      </c>
      <c r="G25" s="235"/>
      <c r="H25" s="194" t="str">
        <f>IFERROR(VLOOKUP(A25,'別表１（単価表）'!$B$1:$H$739,6,FALSE),"")</f>
        <v/>
      </c>
      <c r="I25" s="194" t="str">
        <f t="shared" si="0"/>
        <v/>
      </c>
      <c r="J25" s="196" t="str">
        <f>IFERROR(VLOOKUP(A25,'別表１（単価表）'!$B$1:$H$739,7,FALSE),"")</f>
        <v/>
      </c>
    </row>
    <row r="26" spans="1:10" ht="19.5" customHeight="1" x14ac:dyDescent="0.4">
      <c r="A26" s="234"/>
      <c r="C26" s="192" t="str">
        <f>IFERROR(VLOOKUP(A26,'別表１（単価表）'!$B$1:$H$739,2,FALSE),"")</f>
        <v/>
      </c>
      <c r="D26" s="193"/>
      <c r="E26" s="194" t="str">
        <f>IFERROR(VLOOKUP(A26,'別表１（単価表）'!$B$1:$H$739,3,FALSE),"")</f>
        <v/>
      </c>
      <c r="F26" s="195" t="str">
        <f>IFERROR(VLOOKUP(A26,'別表１（単価表）'!$B$1:$H$739,4,FALSE),"")</f>
        <v/>
      </c>
      <c r="G26" s="235"/>
      <c r="H26" s="194" t="str">
        <f>IFERROR(VLOOKUP(A26,'別表１（単価表）'!$B$1:$H$739,6,FALSE),"")</f>
        <v/>
      </c>
      <c r="I26" s="194" t="str">
        <f t="shared" si="0"/>
        <v/>
      </c>
      <c r="J26" s="196" t="str">
        <f>IFERROR(VLOOKUP(A26,'別表１（単価表）'!$B$1:$H$739,7,FALSE),"")</f>
        <v/>
      </c>
    </row>
    <row r="27" spans="1:10" ht="19.5" customHeight="1" x14ac:dyDescent="0.4">
      <c r="A27" s="234"/>
      <c r="C27" s="192" t="str">
        <f>IFERROR(VLOOKUP(A27,'別表１（単価表）'!$B$1:$H$739,2,FALSE),"")</f>
        <v/>
      </c>
      <c r="D27" s="193"/>
      <c r="E27" s="194" t="str">
        <f>IFERROR(VLOOKUP(A27,'別表１（単価表）'!$B$1:$H$739,3,FALSE),"")</f>
        <v/>
      </c>
      <c r="F27" s="195" t="str">
        <f>IFERROR(VLOOKUP(A27,'別表１（単価表）'!$B$1:$H$739,4,FALSE),"")</f>
        <v/>
      </c>
      <c r="G27" s="235"/>
      <c r="H27" s="194" t="str">
        <f>IFERROR(VLOOKUP(A27,'別表１（単価表）'!$B$1:$H$739,6,FALSE),"")</f>
        <v/>
      </c>
      <c r="I27" s="194" t="str">
        <f t="shared" si="0"/>
        <v/>
      </c>
      <c r="J27" s="196" t="str">
        <f>IFERROR(VLOOKUP(A27,'別表１（単価表）'!$B$1:$H$739,7,FALSE),"")</f>
        <v/>
      </c>
    </row>
    <row r="28" spans="1:10" ht="19.5" customHeight="1" x14ac:dyDescent="0.4">
      <c r="A28" s="234"/>
      <c r="C28" s="192" t="str">
        <f>IFERROR(VLOOKUP(A28,'別表１（単価表）'!$B$1:$H$739,2,FALSE),"")</f>
        <v/>
      </c>
      <c r="D28" s="193"/>
      <c r="E28" s="194" t="str">
        <f>IFERROR(VLOOKUP(A28,'別表１（単価表）'!$B$1:$H$739,3,FALSE),"")</f>
        <v/>
      </c>
      <c r="F28" s="195" t="str">
        <f>IFERROR(VLOOKUP(A28,'別表１（単価表）'!$B$1:$H$739,4,FALSE),"")</f>
        <v/>
      </c>
      <c r="G28" s="235"/>
      <c r="H28" s="194" t="str">
        <f>IFERROR(VLOOKUP(A28,'別表１（単価表）'!$B$1:$H$739,6,FALSE),"")</f>
        <v/>
      </c>
      <c r="I28" s="194" t="str">
        <f t="shared" si="0"/>
        <v/>
      </c>
      <c r="J28" s="196" t="str">
        <f>IFERROR(VLOOKUP(A28,'別表１（単価表）'!$B$1:$H$739,7,FALSE),"")</f>
        <v/>
      </c>
    </row>
    <row r="29" spans="1:10" ht="19.5" customHeight="1" x14ac:dyDescent="0.4">
      <c r="A29" s="234"/>
      <c r="C29" s="192" t="str">
        <f>IFERROR(VLOOKUP(A29,'別表１（単価表）'!$B$1:$H$739,2,FALSE),"")</f>
        <v/>
      </c>
      <c r="D29" s="193"/>
      <c r="E29" s="194" t="str">
        <f>IFERROR(VLOOKUP(A29,'別表１（単価表）'!$B$1:$H$739,3,FALSE),"")</f>
        <v/>
      </c>
      <c r="F29" s="195" t="str">
        <f>IFERROR(VLOOKUP(A29,'別表１（単価表）'!$B$1:$H$739,4,FALSE),"")</f>
        <v/>
      </c>
      <c r="G29" s="235"/>
      <c r="H29" s="194" t="str">
        <f>IFERROR(VLOOKUP(A29,'別表１（単価表）'!$B$1:$H$739,6,FALSE),"")</f>
        <v/>
      </c>
      <c r="I29" s="194" t="str">
        <f t="shared" si="0"/>
        <v/>
      </c>
      <c r="J29" s="196" t="str">
        <f>IFERROR(VLOOKUP(A29,'別表１（単価表）'!$B$1:$H$739,7,FALSE),"")</f>
        <v/>
      </c>
    </row>
    <row r="30" spans="1:10" ht="19.5" customHeight="1" x14ac:dyDescent="0.4">
      <c r="A30" s="234"/>
      <c r="C30" s="192" t="str">
        <f>IFERROR(VLOOKUP(A30,'別表１（単価表）'!$B$1:$H$739,2,FALSE),"")</f>
        <v/>
      </c>
      <c r="D30" s="193"/>
      <c r="E30" s="194" t="str">
        <f>IFERROR(VLOOKUP(A30,'別表１（単価表）'!$B$1:$H$739,3,FALSE),"")</f>
        <v/>
      </c>
      <c r="F30" s="195" t="str">
        <f>IFERROR(VLOOKUP(A30,'別表１（単価表）'!$B$1:$H$739,4,FALSE),"")</f>
        <v/>
      </c>
      <c r="G30" s="235"/>
      <c r="H30" s="194" t="str">
        <f>IFERROR(VLOOKUP(A30,'別表１（単価表）'!$B$1:$H$739,6,FALSE),"")</f>
        <v/>
      </c>
      <c r="I30" s="194" t="str">
        <f t="shared" si="0"/>
        <v/>
      </c>
      <c r="J30" s="196" t="str">
        <f>IFERROR(VLOOKUP(A30,'別表１（単価表）'!$B$1:$H$739,7,FALSE),"")</f>
        <v/>
      </c>
    </row>
    <row r="31" spans="1:10" ht="19.5" customHeight="1" x14ac:dyDescent="0.4">
      <c r="A31" s="234"/>
      <c r="C31" s="192" t="str">
        <f>IFERROR(VLOOKUP(A31,'別表１（単価表）'!$B$1:$H$739,2,FALSE),"")</f>
        <v/>
      </c>
      <c r="D31" s="193"/>
      <c r="E31" s="194" t="str">
        <f>IFERROR(VLOOKUP(A31,'別表１（単価表）'!$B$1:$H$739,3,FALSE),"")</f>
        <v/>
      </c>
      <c r="F31" s="195" t="str">
        <f>IFERROR(VLOOKUP(A31,'別表１（単価表）'!$B$1:$H$739,4,FALSE),"")</f>
        <v/>
      </c>
      <c r="G31" s="235"/>
      <c r="H31" s="194" t="str">
        <f>IFERROR(VLOOKUP(A31,'別表１（単価表）'!$B$1:$H$739,6,FALSE),"")</f>
        <v/>
      </c>
      <c r="I31" s="194" t="str">
        <f t="shared" si="0"/>
        <v/>
      </c>
      <c r="J31" s="196" t="str">
        <f>IFERROR(VLOOKUP(A31,'別表１（単価表）'!$B$1:$H$739,7,FALSE),"")</f>
        <v/>
      </c>
    </row>
    <row r="32" spans="1:10" ht="19.5" customHeight="1" x14ac:dyDescent="0.4">
      <c r="A32" s="234"/>
      <c r="C32" s="192" t="str">
        <f>IFERROR(VLOOKUP(A32,'別表１（単価表）'!$B$1:$H$739,2,FALSE),"")</f>
        <v/>
      </c>
      <c r="D32" s="193"/>
      <c r="E32" s="194" t="str">
        <f>IFERROR(VLOOKUP(A32,'別表１（単価表）'!$B$1:$H$739,3,FALSE),"")</f>
        <v/>
      </c>
      <c r="F32" s="195" t="str">
        <f>IFERROR(VLOOKUP(A32,'別表１（単価表）'!$B$1:$H$739,4,FALSE),"")</f>
        <v/>
      </c>
      <c r="G32" s="235"/>
      <c r="H32" s="194" t="str">
        <f>IFERROR(VLOOKUP(A32,'別表１（単価表）'!$B$1:$H$739,6,FALSE),"")</f>
        <v/>
      </c>
      <c r="I32" s="194" t="str">
        <f t="shared" si="0"/>
        <v/>
      </c>
      <c r="J32" s="196" t="str">
        <f>IFERROR(VLOOKUP(A32,'別表１（単価表）'!$B$1:$H$739,7,FALSE),"")</f>
        <v/>
      </c>
    </row>
    <row r="33" spans="1:10" ht="19.5" customHeight="1" x14ac:dyDescent="0.4">
      <c r="A33" s="234"/>
      <c r="C33" s="192" t="str">
        <f>IFERROR(VLOOKUP(A33,'別表１（単価表）'!$B$1:$H$739,2,FALSE),"")</f>
        <v/>
      </c>
      <c r="D33" s="193"/>
      <c r="E33" s="194" t="str">
        <f>IFERROR(VLOOKUP(A33,'別表１（単価表）'!$B$1:$H$739,3,FALSE),"")</f>
        <v/>
      </c>
      <c r="F33" s="195" t="str">
        <f>IFERROR(VLOOKUP(A33,'別表１（単価表）'!$B$1:$H$739,4,FALSE),"")</f>
        <v/>
      </c>
      <c r="G33" s="235"/>
      <c r="H33" s="194" t="str">
        <f>IFERROR(VLOOKUP(A33,'別表１（単価表）'!$B$1:$H$739,6,FALSE),"")</f>
        <v/>
      </c>
      <c r="I33" s="194" t="str">
        <f t="shared" si="0"/>
        <v/>
      </c>
      <c r="J33" s="196" t="str">
        <f>IFERROR(VLOOKUP(A33,'別表１（単価表）'!$B$1:$H$739,7,FALSE),"")</f>
        <v/>
      </c>
    </row>
    <row r="34" spans="1:10" ht="19.5" customHeight="1" x14ac:dyDescent="0.4">
      <c r="A34" s="234"/>
      <c r="C34" s="192" t="str">
        <f>IFERROR(VLOOKUP(A34,'別表１（単価表）'!$B$1:$H$739,2,FALSE),"")</f>
        <v/>
      </c>
      <c r="D34" s="193"/>
      <c r="E34" s="194" t="str">
        <f>IFERROR(VLOOKUP(A34,'別表１（単価表）'!$B$1:$H$739,3,FALSE),"")</f>
        <v/>
      </c>
      <c r="F34" s="195" t="str">
        <f>IFERROR(VLOOKUP(A34,'別表１（単価表）'!$B$1:$H$739,4,FALSE),"")</f>
        <v/>
      </c>
      <c r="G34" s="235"/>
      <c r="H34" s="194" t="str">
        <f>IFERROR(VLOOKUP(A34,'別表１（単価表）'!$B$1:$H$739,6,FALSE),"")</f>
        <v/>
      </c>
      <c r="I34" s="194" t="str">
        <f t="shared" si="0"/>
        <v/>
      </c>
      <c r="J34" s="196" t="str">
        <f>IFERROR(VLOOKUP(A34,'別表１（単価表）'!$B$1:$H$739,7,FALSE),"")</f>
        <v/>
      </c>
    </row>
    <row r="35" spans="1:10" ht="19.5" customHeight="1" x14ac:dyDescent="0.4">
      <c r="A35" s="234"/>
      <c r="C35" s="192" t="str">
        <f>IFERROR(VLOOKUP(A35,'別表１（単価表）'!$B$1:$H$739,2,FALSE),"")</f>
        <v/>
      </c>
      <c r="D35" s="193"/>
      <c r="E35" s="194" t="str">
        <f>IFERROR(VLOOKUP(A35,'別表１（単価表）'!$B$1:$H$739,3,FALSE),"")</f>
        <v/>
      </c>
      <c r="F35" s="195" t="str">
        <f>IFERROR(VLOOKUP(A35,'別表１（単価表）'!$B$1:$H$739,4,FALSE),"")</f>
        <v/>
      </c>
      <c r="G35" s="235"/>
      <c r="H35" s="194" t="str">
        <f>IFERROR(VLOOKUP(A35,'別表１（単価表）'!$B$1:$H$739,6,FALSE),"")</f>
        <v/>
      </c>
      <c r="I35" s="194" t="str">
        <f t="shared" si="0"/>
        <v/>
      </c>
      <c r="J35" s="196" t="str">
        <f>IFERROR(VLOOKUP(A35,'別表１（単価表）'!$B$1:$H$739,7,FALSE),"")</f>
        <v/>
      </c>
    </row>
    <row r="36" spans="1:10" ht="19.5" customHeight="1" x14ac:dyDescent="0.4">
      <c r="A36" s="234"/>
      <c r="C36" s="192" t="str">
        <f>IFERROR(VLOOKUP(A36,'別表１（単価表）'!$B$1:$H$739,2,FALSE),"")</f>
        <v/>
      </c>
      <c r="D36" s="193"/>
      <c r="E36" s="194" t="str">
        <f>IFERROR(VLOOKUP(A36,'別表１（単価表）'!$B$1:$H$739,3,FALSE),"")</f>
        <v/>
      </c>
      <c r="F36" s="195" t="str">
        <f>IFERROR(VLOOKUP(A36,'別表１（単価表）'!$B$1:$H$739,4,FALSE),"")</f>
        <v/>
      </c>
      <c r="G36" s="235"/>
      <c r="H36" s="194" t="str">
        <f>IFERROR(VLOOKUP(A36,'別表１（単価表）'!$B$1:$H$739,6,FALSE),"")</f>
        <v/>
      </c>
      <c r="I36" s="194" t="str">
        <f t="shared" si="0"/>
        <v/>
      </c>
      <c r="J36" s="196" t="str">
        <f>IFERROR(VLOOKUP(A36,'別表１（単価表）'!$B$1:$H$739,7,FALSE),"")</f>
        <v/>
      </c>
    </row>
    <row r="37" spans="1:10" ht="19.5" customHeight="1" x14ac:dyDescent="0.4">
      <c r="A37" s="234"/>
      <c r="C37" s="192" t="str">
        <f>IFERROR(VLOOKUP(A37,'別表１（単価表）'!$B$1:$H$739,2,FALSE),"")</f>
        <v/>
      </c>
      <c r="D37" s="193"/>
      <c r="E37" s="194" t="str">
        <f>IFERROR(VLOOKUP(A37,'別表１（単価表）'!$B$1:$H$739,3,FALSE),"")</f>
        <v/>
      </c>
      <c r="F37" s="195" t="str">
        <f>IFERROR(VLOOKUP(A37,'別表１（単価表）'!$B$1:$H$739,4,FALSE),"")</f>
        <v/>
      </c>
      <c r="G37" s="235"/>
      <c r="H37" s="194" t="str">
        <f>IFERROR(VLOOKUP(A37,'別表１（単価表）'!$B$1:$H$739,6,FALSE),"")</f>
        <v/>
      </c>
      <c r="I37" s="194" t="str">
        <f t="shared" si="0"/>
        <v/>
      </c>
      <c r="J37" s="196" t="str">
        <f>IFERROR(VLOOKUP(A37,'別表１（単価表）'!$B$1:$H$739,7,FALSE),"")</f>
        <v/>
      </c>
    </row>
    <row r="38" spans="1:10" ht="19.5" customHeight="1" x14ac:dyDescent="0.4">
      <c r="A38" s="234"/>
      <c r="C38" s="192" t="str">
        <f>IFERROR(VLOOKUP(A38,'別表１（単価表）'!$B$1:$H$739,2,FALSE),"")</f>
        <v/>
      </c>
      <c r="D38" s="193"/>
      <c r="E38" s="194" t="str">
        <f>IFERROR(VLOOKUP(A38,'別表１（単価表）'!$B$1:$H$739,3,FALSE),"")</f>
        <v/>
      </c>
      <c r="F38" s="195" t="str">
        <f>IFERROR(VLOOKUP(A38,'別表１（単価表）'!$B$1:$H$739,4,FALSE),"")</f>
        <v/>
      </c>
      <c r="G38" s="235"/>
      <c r="H38" s="194" t="str">
        <f>IFERROR(VLOOKUP(A38,'別表１（単価表）'!$B$1:$H$739,6,FALSE),"")</f>
        <v/>
      </c>
      <c r="I38" s="194" t="str">
        <f t="shared" si="0"/>
        <v/>
      </c>
      <c r="J38" s="196" t="str">
        <f>IFERROR(VLOOKUP(A38,'別表１（単価表）'!$B$1:$H$739,7,FALSE),"")</f>
        <v/>
      </c>
    </row>
    <row r="39" spans="1:10" ht="19.5" customHeight="1" x14ac:dyDescent="0.4">
      <c r="A39" s="182"/>
      <c r="C39" s="187" t="s">
        <v>178</v>
      </c>
      <c r="D39" s="188"/>
      <c r="E39" s="197"/>
      <c r="F39" s="189"/>
      <c r="G39" s="198"/>
      <c r="H39" s="199"/>
      <c r="I39" s="199">
        <f>SUM(I15:I38)</f>
        <v>0</v>
      </c>
      <c r="J39" s="190"/>
    </row>
    <row r="40" spans="1:10" ht="19.5" customHeight="1" x14ac:dyDescent="0.4">
      <c r="A40" s="182"/>
      <c r="C40" s="187"/>
      <c r="D40" s="188"/>
      <c r="E40" s="197"/>
      <c r="F40" s="189"/>
      <c r="G40" s="198"/>
      <c r="H40" s="199"/>
      <c r="I40" s="199"/>
      <c r="J40" s="200"/>
    </row>
    <row r="41" spans="1:10" ht="19.5" customHeight="1" thickBot="1" x14ac:dyDescent="0.45">
      <c r="A41" s="182"/>
      <c r="C41" s="201"/>
      <c r="D41" s="202"/>
      <c r="E41" s="203"/>
      <c r="F41" s="204"/>
      <c r="G41" s="205"/>
      <c r="H41" s="206"/>
      <c r="I41" s="206"/>
      <c r="J41" s="207"/>
    </row>
    <row r="42" spans="1:10" ht="19.5" customHeight="1" thickTop="1" x14ac:dyDescent="0.4">
      <c r="A42" s="182"/>
      <c r="C42" s="208"/>
      <c r="D42" s="209"/>
      <c r="E42" s="210"/>
      <c r="F42" s="211"/>
      <c r="G42" s="212"/>
      <c r="H42" s="213"/>
      <c r="I42" s="213"/>
      <c r="J42" s="214"/>
    </row>
    <row r="43" spans="1:10" ht="19.5" customHeight="1" x14ac:dyDescent="0.4">
      <c r="A43" s="182"/>
      <c r="C43" s="215"/>
      <c r="D43" s="215"/>
      <c r="E43" s="216"/>
      <c r="F43" s="215"/>
      <c r="G43" s="217"/>
      <c r="H43" s="218"/>
      <c r="I43" s="218"/>
      <c r="J43" s="219"/>
    </row>
    <row r="44" spans="1:10" ht="19.5" customHeight="1" x14ac:dyDescent="0.4">
      <c r="A44" s="182"/>
      <c r="C44" s="220"/>
      <c r="D44" s="220"/>
      <c r="E44" s="221"/>
      <c r="F44" s="220"/>
      <c r="G44" s="222"/>
      <c r="H44" s="223"/>
      <c r="I44" s="223"/>
      <c r="J44" s="224"/>
    </row>
    <row r="45" spans="1:10" ht="19.5" customHeight="1" x14ac:dyDescent="0.4">
      <c r="A45" s="182"/>
      <c r="C45" s="220"/>
      <c r="D45" s="220"/>
      <c r="E45" s="221"/>
      <c r="F45" s="220"/>
      <c r="G45" s="222"/>
      <c r="H45" s="223"/>
      <c r="I45" s="223"/>
      <c r="J45" s="224"/>
    </row>
    <row r="46" spans="1:10" ht="19.5" customHeight="1" x14ac:dyDescent="0.4">
      <c r="A46" s="182"/>
      <c r="C46" s="220"/>
      <c r="D46" s="220"/>
      <c r="E46" s="221"/>
      <c r="F46" s="220"/>
      <c r="G46" s="222"/>
      <c r="H46" s="223"/>
      <c r="I46" s="223"/>
      <c r="J46" s="224"/>
    </row>
    <row r="47" spans="1:10" ht="19.5" customHeight="1" x14ac:dyDescent="0.4">
      <c r="A47" s="182"/>
      <c r="C47" s="220"/>
      <c r="D47" s="220"/>
      <c r="E47" s="221"/>
      <c r="F47" s="220"/>
      <c r="G47" s="222"/>
      <c r="H47" s="223"/>
      <c r="I47" s="223"/>
      <c r="J47" s="224"/>
    </row>
    <row r="48" spans="1:10" ht="19.5" customHeight="1" x14ac:dyDescent="0.4">
      <c r="A48" s="182"/>
      <c r="C48" s="181" t="s">
        <v>96</v>
      </c>
      <c r="D48" s="243">
        <f>D9</f>
        <v>0</v>
      </c>
      <c r="E48" s="243"/>
      <c r="F48" s="243"/>
      <c r="G48" s="243"/>
      <c r="H48" s="175"/>
      <c r="I48" s="185" t="s">
        <v>100</v>
      </c>
      <c r="J48" s="225">
        <f>J11</f>
        <v>0</v>
      </c>
    </row>
    <row r="49" spans="1:10" ht="19.5" customHeight="1" x14ac:dyDescent="0.4">
      <c r="A49" s="182"/>
      <c r="C49" s="181" t="s">
        <v>98</v>
      </c>
      <c r="D49" s="183">
        <f>D10</f>
        <v>0</v>
      </c>
      <c r="E49" s="183"/>
      <c r="F49" s="183"/>
      <c r="G49" s="183"/>
    </row>
    <row r="50" spans="1:10" ht="19.5" customHeight="1" x14ac:dyDescent="0.4">
      <c r="A50" s="182"/>
      <c r="C50" s="181" t="s">
        <v>99</v>
      </c>
      <c r="D50" s="183">
        <f t="shared" ref="D50:D51" si="1">D11</f>
        <v>0</v>
      </c>
      <c r="E50" s="183"/>
      <c r="F50" s="183"/>
      <c r="G50" s="183"/>
      <c r="H50" s="184"/>
      <c r="I50" s="175"/>
    </row>
    <row r="51" spans="1:10" ht="19.5" customHeight="1" x14ac:dyDescent="0.4">
      <c r="A51" s="182"/>
      <c r="C51" s="181" t="s">
        <v>97</v>
      </c>
      <c r="D51" s="183">
        <f t="shared" si="1"/>
        <v>0</v>
      </c>
      <c r="E51" s="183"/>
      <c r="F51" s="183"/>
      <c r="G51" s="183"/>
    </row>
    <row r="52" spans="1:10" ht="19.5" customHeight="1" x14ac:dyDescent="0.4">
      <c r="A52" s="182"/>
      <c r="C52" s="226"/>
      <c r="D52" s="226"/>
      <c r="E52" s="227"/>
      <c r="F52" s="226"/>
      <c r="G52" s="228"/>
      <c r="H52" s="229"/>
      <c r="I52" s="229"/>
      <c r="J52" s="230"/>
    </row>
    <row r="53" spans="1:10" ht="19.5" customHeight="1" x14ac:dyDescent="0.4">
      <c r="A53" s="186" t="s">
        <v>103</v>
      </c>
      <c r="C53" s="187" t="s">
        <v>104</v>
      </c>
      <c r="D53" s="188"/>
      <c r="E53" s="189" t="s">
        <v>105</v>
      </c>
      <c r="F53" s="189" t="s">
        <v>24</v>
      </c>
      <c r="G53" s="189" t="s">
        <v>26</v>
      </c>
      <c r="H53" s="190" t="s">
        <v>110</v>
      </c>
      <c r="I53" s="191" t="s">
        <v>111</v>
      </c>
      <c r="J53" s="189" t="s">
        <v>101</v>
      </c>
    </row>
    <row r="54" spans="1:10" ht="19.5" customHeight="1" x14ac:dyDescent="0.4">
      <c r="A54" s="234"/>
      <c r="C54" s="192" t="str">
        <f>IFERROR(VLOOKUP(A54,'別表１（単価表）'!$B$1:$H$739,2,FALSE),"")</f>
        <v/>
      </c>
      <c r="D54" s="193"/>
      <c r="E54" s="194" t="str">
        <f>IFERROR(VLOOKUP(A54,'別表１（単価表）'!$B$1:$H$739,3,FALSE),"")</f>
        <v/>
      </c>
      <c r="F54" s="195" t="str">
        <f>IFERROR(VLOOKUP(A54,'別表１（単価表）'!$B$1:$H$739,4,FALSE),"")</f>
        <v/>
      </c>
      <c r="G54" s="235"/>
      <c r="H54" s="194" t="str">
        <f>IFERROR(VLOOKUP(A54,'別表１（単価表）'!$B$1:$H$739,6,FALSE),"")</f>
        <v/>
      </c>
      <c r="I54" s="194" t="str">
        <f t="shared" ref="I54:I79" si="2">IFERROR(ROUNDDOWN((G54)*(H54),0.1),"")</f>
        <v/>
      </c>
      <c r="J54" s="231" t="str">
        <f>IFERROR(VLOOKUP(A54,'別表１（単価表）'!$B$1:$H$739,7,FALSE),"")</f>
        <v/>
      </c>
    </row>
    <row r="55" spans="1:10" ht="19.5" customHeight="1" x14ac:dyDescent="0.4">
      <c r="A55" s="234"/>
      <c r="C55" s="192" t="str">
        <f>IFERROR(VLOOKUP(A55,'別表１（単価表）'!$B$1:$H$739,2,FALSE),"")</f>
        <v/>
      </c>
      <c r="D55" s="193"/>
      <c r="E55" s="194" t="str">
        <f>IFERROR(VLOOKUP(A55,'別表１（単価表）'!$B$1:$H$739,3,FALSE),"")</f>
        <v/>
      </c>
      <c r="F55" s="195" t="str">
        <f>IFERROR(VLOOKUP(A55,'別表１（単価表）'!$B$1:$H$739,4,FALSE),"")</f>
        <v/>
      </c>
      <c r="G55" s="235"/>
      <c r="H55" s="194" t="str">
        <f>IFERROR(VLOOKUP(A55,'別表１（単価表）'!$B$1:$H$739,6,FALSE),"")</f>
        <v/>
      </c>
      <c r="I55" s="194" t="str">
        <f t="shared" si="2"/>
        <v/>
      </c>
      <c r="J55" s="231" t="str">
        <f>IFERROR(VLOOKUP(A55,'別表１（単価表）'!$B$1:$H$739,7,FALSE),"")</f>
        <v/>
      </c>
    </row>
    <row r="56" spans="1:10" ht="19.5" customHeight="1" x14ac:dyDescent="0.4">
      <c r="A56" s="234"/>
      <c r="C56" s="192" t="str">
        <f>IFERROR(VLOOKUP(A56,'別表１（単価表）'!$B$1:$H$739,2,FALSE),"")</f>
        <v/>
      </c>
      <c r="D56" s="193"/>
      <c r="E56" s="194" t="str">
        <f>IFERROR(VLOOKUP(A56,'別表１（単価表）'!$B$1:$H$739,3,FALSE),"")</f>
        <v/>
      </c>
      <c r="F56" s="195" t="str">
        <f>IFERROR(VLOOKUP(A56,'別表１（単価表）'!$B$1:$H$739,4,FALSE),"")</f>
        <v/>
      </c>
      <c r="G56" s="235"/>
      <c r="H56" s="194" t="str">
        <f>IFERROR(VLOOKUP(A56,'別表１（単価表）'!$B$1:$H$739,6,FALSE),"")</f>
        <v/>
      </c>
      <c r="I56" s="194" t="str">
        <f t="shared" si="2"/>
        <v/>
      </c>
      <c r="J56" s="231" t="str">
        <f>IFERROR(VLOOKUP(A56,'別表１（単価表）'!$B$1:$H$739,7,FALSE),"")</f>
        <v/>
      </c>
    </row>
    <row r="57" spans="1:10" ht="19.5" customHeight="1" x14ac:dyDescent="0.4">
      <c r="A57" s="234"/>
      <c r="C57" s="192" t="str">
        <f>IFERROR(VLOOKUP(A57,'別表１（単価表）'!$B$1:$H$739,2,FALSE),"")</f>
        <v/>
      </c>
      <c r="D57" s="193"/>
      <c r="E57" s="194" t="str">
        <f>IFERROR(VLOOKUP(A57,'別表１（単価表）'!$B$1:$H$739,3,FALSE),"")</f>
        <v/>
      </c>
      <c r="F57" s="195" t="str">
        <f>IFERROR(VLOOKUP(A57,'別表１（単価表）'!$B$1:$H$739,4,FALSE),"")</f>
        <v/>
      </c>
      <c r="G57" s="235"/>
      <c r="H57" s="194" t="str">
        <f>IFERROR(VLOOKUP(A57,'別表１（単価表）'!$B$1:$H$739,6,FALSE),"")</f>
        <v/>
      </c>
      <c r="I57" s="194" t="str">
        <f t="shared" si="2"/>
        <v/>
      </c>
      <c r="J57" s="231" t="str">
        <f>IFERROR(VLOOKUP(A57,'別表１（単価表）'!$B$1:$H$739,7,FALSE),"")</f>
        <v/>
      </c>
    </row>
    <row r="58" spans="1:10" ht="19.5" customHeight="1" x14ac:dyDescent="0.4">
      <c r="A58" s="234"/>
      <c r="C58" s="192" t="str">
        <f>IFERROR(VLOOKUP(A58,'別表１（単価表）'!$B$1:$H$739,2,FALSE),"")</f>
        <v/>
      </c>
      <c r="D58" s="193"/>
      <c r="E58" s="194" t="str">
        <f>IFERROR(VLOOKUP(A58,'別表１（単価表）'!$B$1:$H$739,3,FALSE),"")</f>
        <v/>
      </c>
      <c r="F58" s="195" t="str">
        <f>IFERROR(VLOOKUP(A58,'別表１（単価表）'!$B$1:$H$739,4,FALSE),"")</f>
        <v/>
      </c>
      <c r="G58" s="235"/>
      <c r="H58" s="194" t="str">
        <f>IFERROR(VLOOKUP(A58,'別表１（単価表）'!$B$1:$H$739,6,FALSE),"")</f>
        <v/>
      </c>
      <c r="I58" s="194" t="str">
        <f t="shared" si="2"/>
        <v/>
      </c>
      <c r="J58" s="231" t="str">
        <f>IFERROR(VLOOKUP(A58,'別表１（単価表）'!$B$1:$H$739,7,FALSE),"")</f>
        <v/>
      </c>
    </row>
    <row r="59" spans="1:10" ht="19.5" customHeight="1" x14ac:dyDescent="0.4">
      <c r="A59" s="234"/>
      <c r="C59" s="192" t="str">
        <f>IFERROR(VLOOKUP(A59,'別表１（単価表）'!$B$1:$H$739,2,FALSE),"")</f>
        <v/>
      </c>
      <c r="D59" s="193"/>
      <c r="E59" s="194" t="str">
        <f>IFERROR(VLOOKUP(A59,'別表１（単価表）'!$B$1:$H$739,3,FALSE),"")</f>
        <v/>
      </c>
      <c r="F59" s="195" t="str">
        <f>IFERROR(VLOOKUP(A59,'別表１（単価表）'!$B$1:$H$739,4,FALSE),"")</f>
        <v/>
      </c>
      <c r="G59" s="235"/>
      <c r="H59" s="194" t="str">
        <f>IFERROR(VLOOKUP(A59,'別表１（単価表）'!$B$1:$H$739,6,FALSE),"")</f>
        <v/>
      </c>
      <c r="I59" s="194" t="str">
        <f t="shared" si="2"/>
        <v/>
      </c>
      <c r="J59" s="231" t="str">
        <f>IFERROR(VLOOKUP(A59,'別表１（単価表）'!$B$1:$H$739,7,FALSE),"")</f>
        <v/>
      </c>
    </row>
    <row r="60" spans="1:10" ht="19.5" customHeight="1" x14ac:dyDescent="0.4">
      <c r="A60" s="234"/>
      <c r="C60" s="192" t="str">
        <f>IFERROR(VLOOKUP(A60,'別表１（単価表）'!$B$1:$H$739,2,FALSE),"")</f>
        <v/>
      </c>
      <c r="D60" s="193"/>
      <c r="E60" s="194" t="str">
        <f>IFERROR(VLOOKUP(A60,'別表１（単価表）'!$B$1:$H$739,3,FALSE),"")</f>
        <v/>
      </c>
      <c r="F60" s="195" t="str">
        <f>IFERROR(VLOOKUP(A60,'別表１（単価表）'!$B$1:$H$739,4,FALSE),"")</f>
        <v/>
      </c>
      <c r="G60" s="235"/>
      <c r="H60" s="194" t="str">
        <f>IFERROR(VLOOKUP(A60,'別表１（単価表）'!$B$1:$H$739,6,FALSE),"")</f>
        <v/>
      </c>
      <c r="I60" s="194" t="str">
        <f t="shared" si="2"/>
        <v/>
      </c>
      <c r="J60" s="231" t="str">
        <f>IFERROR(VLOOKUP(A60,'別表１（単価表）'!$B$1:$H$739,7,FALSE),"")</f>
        <v/>
      </c>
    </row>
    <row r="61" spans="1:10" ht="19.5" customHeight="1" x14ac:dyDescent="0.4">
      <c r="A61" s="234"/>
      <c r="C61" s="192" t="str">
        <f>IFERROR(VLOOKUP(A61,'別表１（単価表）'!$B$1:$H$739,2,FALSE),"")</f>
        <v/>
      </c>
      <c r="D61" s="193"/>
      <c r="E61" s="194" t="str">
        <f>IFERROR(VLOOKUP(A61,'別表１（単価表）'!$B$1:$H$739,3,FALSE),"")</f>
        <v/>
      </c>
      <c r="F61" s="195" t="str">
        <f>IFERROR(VLOOKUP(A61,'別表１（単価表）'!$B$1:$H$739,4,FALSE),"")</f>
        <v/>
      </c>
      <c r="G61" s="235"/>
      <c r="H61" s="194" t="str">
        <f>IFERROR(VLOOKUP(A61,'別表１（単価表）'!$B$1:$H$739,6,FALSE),"")</f>
        <v/>
      </c>
      <c r="I61" s="194" t="str">
        <f t="shared" si="2"/>
        <v/>
      </c>
      <c r="J61" s="231" t="str">
        <f>IFERROR(VLOOKUP(A61,'別表１（単価表）'!$B$1:$H$739,7,FALSE),"")</f>
        <v/>
      </c>
    </row>
    <row r="62" spans="1:10" ht="19.5" customHeight="1" x14ac:dyDescent="0.4">
      <c r="A62" s="234"/>
      <c r="C62" s="192" t="str">
        <f>IFERROR(VLOOKUP(A62,'別表１（単価表）'!$B$1:$H$739,2,FALSE),"")</f>
        <v/>
      </c>
      <c r="D62" s="193"/>
      <c r="E62" s="194" t="str">
        <f>IFERROR(VLOOKUP(A62,'別表１（単価表）'!$B$1:$H$739,3,FALSE),"")</f>
        <v/>
      </c>
      <c r="F62" s="195" t="str">
        <f>IFERROR(VLOOKUP(A62,'別表１（単価表）'!$B$1:$H$739,4,FALSE),"")</f>
        <v/>
      </c>
      <c r="G62" s="235"/>
      <c r="H62" s="194" t="str">
        <f>IFERROR(VLOOKUP(A62,'別表１（単価表）'!$B$1:$H$739,6,FALSE),"")</f>
        <v/>
      </c>
      <c r="I62" s="194" t="str">
        <f t="shared" si="2"/>
        <v/>
      </c>
      <c r="J62" s="231" t="str">
        <f>IFERROR(VLOOKUP(A62,'別表１（単価表）'!$B$1:$H$739,7,FALSE),"")</f>
        <v/>
      </c>
    </row>
    <row r="63" spans="1:10" ht="19.5" customHeight="1" x14ac:dyDescent="0.4">
      <c r="A63" s="234"/>
      <c r="C63" s="192" t="str">
        <f>IFERROR(VLOOKUP(A63,'別表１（単価表）'!$B$1:$H$739,2,FALSE),"")</f>
        <v/>
      </c>
      <c r="D63" s="193"/>
      <c r="E63" s="194" t="str">
        <f>IFERROR(VLOOKUP(A63,'別表１（単価表）'!$B$1:$H$739,3,FALSE),"")</f>
        <v/>
      </c>
      <c r="F63" s="195" t="str">
        <f>IFERROR(VLOOKUP(A63,'別表１（単価表）'!$B$1:$H$739,4,FALSE),"")</f>
        <v/>
      </c>
      <c r="G63" s="235"/>
      <c r="H63" s="194" t="str">
        <f>IFERROR(VLOOKUP(A63,'別表１（単価表）'!$B$1:$H$739,6,FALSE),"")</f>
        <v/>
      </c>
      <c r="I63" s="194" t="str">
        <f t="shared" si="2"/>
        <v/>
      </c>
      <c r="J63" s="231" t="str">
        <f>IFERROR(VLOOKUP(A63,'別表１（単価表）'!$B$1:$H$739,7,FALSE),"")</f>
        <v/>
      </c>
    </row>
    <row r="64" spans="1:10" ht="19.5" customHeight="1" x14ac:dyDescent="0.4">
      <c r="A64" s="234"/>
      <c r="C64" s="192" t="str">
        <f>IFERROR(VLOOKUP(A64,'別表１（単価表）'!$B$1:$H$739,2,FALSE),"")</f>
        <v/>
      </c>
      <c r="D64" s="193"/>
      <c r="E64" s="194" t="str">
        <f>IFERROR(VLOOKUP(A64,'別表１（単価表）'!$B$1:$H$739,3,FALSE),"")</f>
        <v/>
      </c>
      <c r="F64" s="195" t="str">
        <f>IFERROR(VLOOKUP(A64,'別表１（単価表）'!$B$1:$H$739,4,FALSE),"")</f>
        <v/>
      </c>
      <c r="G64" s="235"/>
      <c r="H64" s="194" t="str">
        <f>IFERROR(VLOOKUP(A64,'別表１（単価表）'!$B$1:$H$739,6,FALSE),"")</f>
        <v/>
      </c>
      <c r="I64" s="194" t="str">
        <f t="shared" si="2"/>
        <v/>
      </c>
      <c r="J64" s="231" t="str">
        <f>IFERROR(VLOOKUP(A64,'別表１（単価表）'!$B$1:$H$739,7,FALSE),"")</f>
        <v/>
      </c>
    </row>
    <row r="65" spans="1:10" ht="19.5" customHeight="1" x14ac:dyDescent="0.4">
      <c r="A65" s="234"/>
      <c r="C65" s="192" t="str">
        <f>IFERROR(VLOOKUP(A65,'別表１（単価表）'!$B$1:$H$739,2,FALSE),"")</f>
        <v/>
      </c>
      <c r="D65" s="193"/>
      <c r="E65" s="194" t="str">
        <f>IFERROR(VLOOKUP(A65,'別表１（単価表）'!$B$1:$H$739,3,FALSE),"")</f>
        <v/>
      </c>
      <c r="F65" s="195" t="str">
        <f>IFERROR(VLOOKUP(A65,'別表１（単価表）'!$B$1:$H$739,4,FALSE),"")</f>
        <v/>
      </c>
      <c r="G65" s="235"/>
      <c r="H65" s="194" t="str">
        <f>IFERROR(VLOOKUP(A65,'別表１（単価表）'!$B$1:$H$739,6,FALSE),"")</f>
        <v/>
      </c>
      <c r="I65" s="194" t="str">
        <f t="shared" si="2"/>
        <v/>
      </c>
      <c r="J65" s="231" t="str">
        <f>IFERROR(VLOOKUP(A65,'別表１（単価表）'!$B$1:$H$739,7,FALSE),"")</f>
        <v/>
      </c>
    </row>
    <row r="66" spans="1:10" ht="19.5" customHeight="1" x14ac:dyDescent="0.4">
      <c r="A66" s="234"/>
      <c r="C66" s="192" t="str">
        <f>IFERROR(VLOOKUP(A66,'別表１（単価表）'!$B$1:$H$739,2,FALSE),"")</f>
        <v/>
      </c>
      <c r="D66" s="193"/>
      <c r="E66" s="194" t="str">
        <f>IFERROR(VLOOKUP(A66,'別表１（単価表）'!$B$1:$H$739,3,FALSE),"")</f>
        <v/>
      </c>
      <c r="F66" s="195" t="str">
        <f>IFERROR(VLOOKUP(A66,'別表１（単価表）'!$B$1:$H$739,4,FALSE),"")</f>
        <v/>
      </c>
      <c r="G66" s="235"/>
      <c r="H66" s="194" t="str">
        <f>IFERROR(VLOOKUP(A66,'別表１（単価表）'!$B$1:$H$739,6,FALSE),"")</f>
        <v/>
      </c>
      <c r="I66" s="194" t="str">
        <f t="shared" si="2"/>
        <v/>
      </c>
      <c r="J66" s="231" t="str">
        <f>IFERROR(VLOOKUP(A66,'別表１（単価表）'!$B$1:$H$739,7,FALSE),"")</f>
        <v/>
      </c>
    </row>
    <row r="67" spans="1:10" ht="19.5" customHeight="1" x14ac:dyDescent="0.4">
      <c r="A67" s="234"/>
      <c r="C67" s="192" t="str">
        <f>IFERROR(VLOOKUP(A67,'別表１（単価表）'!$B$1:$H$739,2,FALSE),"")</f>
        <v/>
      </c>
      <c r="D67" s="193"/>
      <c r="E67" s="194" t="str">
        <f>IFERROR(VLOOKUP(A67,'別表１（単価表）'!$B$1:$H$739,3,FALSE),"")</f>
        <v/>
      </c>
      <c r="F67" s="195" t="str">
        <f>IFERROR(VLOOKUP(A67,'別表１（単価表）'!$B$1:$H$739,4,FALSE),"")</f>
        <v/>
      </c>
      <c r="G67" s="235"/>
      <c r="H67" s="194" t="str">
        <f>IFERROR(VLOOKUP(A67,'別表１（単価表）'!$B$1:$H$739,6,FALSE),"")</f>
        <v/>
      </c>
      <c r="I67" s="194" t="str">
        <f t="shared" si="2"/>
        <v/>
      </c>
      <c r="J67" s="231" t="str">
        <f>IFERROR(VLOOKUP(A67,'別表１（単価表）'!$B$1:$H$739,7,FALSE),"")</f>
        <v/>
      </c>
    </row>
    <row r="68" spans="1:10" ht="19.5" customHeight="1" x14ac:dyDescent="0.4">
      <c r="A68" s="234"/>
      <c r="C68" s="192" t="str">
        <f>IFERROR(VLOOKUP(A68,'別表１（単価表）'!$B$1:$H$739,2,FALSE),"")</f>
        <v/>
      </c>
      <c r="D68" s="193"/>
      <c r="E68" s="194" t="str">
        <f>IFERROR(VLOOKUP(A68,'別表１（単価表）'!$B$1:$H$739,3,FALSE),"")</f>
        <v/>
      </c>
      <c r="F68" s="195" t="str">
        <f>IFERROR(VLOOKUP(A68,'別表１（単価表）'!$B$1:$H$739,4,FALSE),"")</f>
        <v/>
      </c>
      <c r="G68" s="235"/>
      <c r="H68" s="194" t="str">
        <f>IFERROR(VLOOKUP(A68,'別表１（単価表）'!$B$1:$H$739,6,FALSE),"")</f>
        <v/>
      </c>
      <c r="I68" s="194" t="str">
        <f t="shared" si="2"/>
        <v/>
      </c>
      <c r="J68" s="231" t="str">
        <f>IFERROR(VLOOKUP(A68,'別表１（単価表）'!$B$1:$H$739,7,FALSE),"")</f>
        <v/>
      </c>
    </row>
    <row r="69" spans="1:10" ht="19.5" customHeight="1" x14ac:dyDescent="0.4">
      <c r="A69" s="234"/>
      <c r="C69" s="192" t="str">
        <f>IFERROR(VLOOKUP(A69,'別表１（単価表）'!$B$1:$H$739,2,FALSE),"")</f>
        <v/>
      </c>
      <c r="D69" s="193"/>
      <c r="E69" s="194" t="str">
        <f>IFERROR(VLOOKUP(A69,'別表１（単価表）'!$B$1:$H$739,3,FALSE),"")</f>
        <v/>
      </c>
      <c r="F69" s="195" t="str">
        <f>IFERROR(VLOOKUP(A69,'別表１（単価表）'!$B$1:$H$739,4,FALSE),"")</f>
        <v/>
      </c>
      <c r="G69" s="235"/>
      <c r="H69" s="194" t="str">
        <f>IFERROR(VLOOKUP(A69,'別表１（単価表）'!$B$1:$H$739,6,FALSE),"")</f>
        <v/>
      </c>
      <c r="I69" s="194" t="str">
        <f t="shared" si="2"/>
        <v/>
      </c>
      <c r="J69" s="231" t="str">
        <f>IFERROR(VLOOKUP(A69,'別表１（単価表）'!$B$1:$H$739,7,FALSE),"")</f>
        <v/>
      </c>
    </row>
    <row r="70" spans="1:10" ht="19.5" customHeight="1" x14ac:dyDescent="0.4">
      <c r="A70" s="234"/>
      <c r="C70" s="192" t="str">
        <f>IFERROR(VLOOKUP(A70,'別表１（単価表）'!$B$1:$H$739,2,FALSE),"")</f>
        <v/>
      </c>
      <c r="D70" s="193"/>
      <c r="E70" s="194" t="str">
        <f>IFERROR(VLOOKUP(A70,'別表１（単価表）'!$B$1:$H$739,3,FALSE),"")</f>
        <v/>
      </c>
      <c r="F70" s="195" t="str">
        <f>IFERROR(VLOOKUP(A70,'別表１（単価表）'!$B$1:$H$739,4,FALSE),"")</f>
        <v/>
      </c>
      <c r="G70" s="235"/>
      <c r="H70" s="194" t="str">
        <f>IFERROR(VLOOKUP(A70,'別表１（単価表）'!$B$1:$H$739,6,FALSE),"")</f>
        <v/>
      </c>
      <c r="I70" s="194" t="str">
        <f t="shared" si="2"/>
        <v/>
      </c>
      <c r="J70" s="231" t="str">
        <f>IFERROR(VLOOKUP(A70,'別表１（単価表）'!$B$1:$H$739,7,FALSE),"")</f>
        <v/>
      </c>
    </row>
    <row r="71" spans="1:10" ht="19.5" customHeight="1" x14ac:dyDescent="0.4">
      <c r="A71" s="234"/>
      <c r="C71" s="192" t="str">
        <f>IFERROR(VLOOKUP(A71,'別表１（単価表）'!$B$1:$H$739,2,FALSE),"")</f>
        <v/>
      </c>
      <c r="D71" s="193"/>
      <c r="E71" s="194" t="str">
        <f>IFERROR(VLOOKUP(A71,'別表１（単価表）'!$B$1:$H$739,3,FALSE),"")</f>
        <v/>
      </c>
      <c r="F71" s="195" t="str">
        <f>IFERROR(VLOOKUP(A71,'別表１（単価表）'!$B$1:$H$739,4,FALSE),"")</f>
        <v/>
      </c>
      <c r="G71" s="235"/>
      <c r="H71" s="194" t="str">
        <f>IFERROR(VLOOKUP(A71,'別表１（単価表）'!$B$1:$H$739,6,FALSE),"")</f>
        <v/>
      </c>
      <c r="I71" s="194" t="str">
        <f t="shared" si="2"/>
        <v/>
      </c>
      <c r="J71" s="231" t="str">
        <f>IFERROR(VLOOKUP(A71,'別表１（単価表）'!$B$1:$H$739,7,FALSE),"")</f>
        <v/>
      </c>
    </row>
    <row r="72" spans="1:10" ht="19.5" customHeight="1" x14ac:dyDescent="0.4">
      <c r="A72" s="234"/>
      <c r="C72" s="192" t="str">
        <f>IFERROR(VLOOKUP(A72,'別表１（単価表）'!$B$1:$H$739,2,FALSE),"")</f>
        <v/>
      </c>
      <c r="D72" s="193"/>
      <c r="E72" s="194" t="str">
        <f>IFERROR(VLOOKUP(A72,'別表１（単価表）'!$B$1:$H$739,3,FALSE),"")</f>
        <v/>
      </c>
      <c r="F72" s="195" t="str">
        <f>IFERROR(VLOOKUP(A72,'別表１（単価表）'!$B$1:$H$739,4,FALSE),"")</f>
        <v/>
      </c>
      <c r="G72" s="235"/>
      <c r="H72" s="194" t="str">
        <f>IFERROR(VLOOKUP(A72,'別表１（単価表）'!$B$1:$H$739,6,FALSE),"")</f>
        <v/>
      </c>
      <c r="I72" s="194" t="str">
        <f t="shared" si="2"/>
        <v/>
      </c>
      <c r="J72" s="231" t="str">
        <f>IFERROR(VLOOKUP(A72,'別表１（単価表）'!$B$1:$H$739,7,FALSE),"")</f>
        <v/>
      </c>
    </row>
    <row r="73" spans="1:10" ht="19.5" customHeight="1" x14ac:dyDescent="0.4">
      <c r="A73" s="234"/>
      <c r="C73" s="192" t="str">
        <f>IFERROR(VLOOKUP(A73,'別表１（単価表）'!$B$1:$H$739,2,FALSE),"")</f>
        <v/>
      </c>
      <c r="D73" s="193"/>
      <c r="E73" s="194" t="str">
        <f>IFERROR(VLOOKUP(A73,'別表１（単価表）'!$B$1:$H$739,3,FALSE),"")</f>
        <v/>
      </c>
      <c r="F73" s="195" t="str">
        <f>IFERROR(VLOOKUP(A73,'別表１（単価表）'!$B$1:$H$739,4,FALSE),"")</f>
        <v/>
      </c>
      <c r="G73" s="235"/>
      <c r="H73" s="194" t="str">
        <f>IFERROR(VLOOKUP(A73,'別表１（単価表）'!$B$1:$H$739,6,FALSE),"")</f>
        <v/>
      </c>
      <c r="I73" s="194" t="str">
        <f t="shared" si="2"/>
        <v/>
      </c>
      <c r="J73" s="231" t="str">
        <f>IFERROR(VLOOKUP(A73,'別表１（単価表）'!$B$1:$H$739,7,FALSE),"")</f>
        <v/>
      </c>
    </row>
    <row r="74" spans="1:10" ht="19.5" customHeight="1" x14ac:dyDescent="0.4">
      <c r="A74" s="234"/>
      <c r="C74" s="192" t="str">
        <f>IFERROR(VLOOKUP(A74,'別表１（単価表）'!$B$1:$H$739,2,FALSE),"")</f>
        <v/>
      </c>
      <c r="D74" s="193"/>
      <c r="E74" s="194" t="str">
        <f>IFERROR(VLOOKUP(A74,'別表１（単価表）'!$B$1:$H$739,3,FALSE),"")</f>
        <v/>
      </c>
      <c r="F74" s="195" t="str">
        <f>IFERROR(VLOOKUP(A74,'別表１（単価表）'!$B$1:$H$739,4,FALSE),"")</f>
        <v/>
      </c>
      <c r="G74" s="235"/>
      <c r="H74" s="194" t="str">
        <f>IFERROR(VLOOKUP(A74,'別表１（単価表）'!$B$1:$H$739,6,FALSE),"")</f>
        <v/>
      </c>
      <c r="I74" s="194" t="str">
        <f t="shared" si="2"/>
        <v/>
      </c>
      <c r="J74" s="231" t="str">
        <f>IFERROR(VLOOKUP(A74,'別表１（単価表）'!$B$1:$H$739,7,FALSE),"")</f>
        <v/>
      </c>
    </row>
    <row r="75" spans="1:10" ht="19.5" customHeight="1" x14ac:dyDescent="0.4">
      <c r="A75" s="234"/>
      <c r="C75" s="192" t="str">
        <f>IFERROR(VLOOKUP(A75,'別表１（単価表）'!$B$1:$H$739,2,FALSE),"")</f>
        <v/>
      </c>
      <c r="D75" s="193"/>
      <c r="E75" s="194" t="str">
        <f>IFERROR(VLOOKUP(A75,'別表１（単価表）'!$B$1:$H$739,3,FALSE),"")</f>
        <v/>
      </c>
      <c r="F75" s="195" t="str">
        <f>IFERROR(VLOOKUP(A75,'別表１（単価表）'!$B$1:$H$739,4,FALSE),"")</f>
        <v/>
      </c>
      <c r="G75" s="235"/>
      <c r="H75" s="194" t="str">
        <f>IFERROR(VLOOKUP(A75,'別表１（単価表）'!$B$1:$H$739,6,FALSE),"")</f>
        <v/>
      </c>
      <c r="I75" s="194" t="str">
        <f t="shared" si="2"/>
        <v/>
      </c>
      <c r="J75" s="231" t="str">
        <f>IFERROR(VLOOKUP(A75,'別表１（単価表）'!$B$1:$H$739,7,FALSE),"")</f>
        <v/>
      </c>
    </row>
    <row r="76" spans="1:10" ht="19.5" customHeight="1" x14ac:dyDescent="0.4">
      <c r="A76" s="234"/>
      <c r="C76" s="192" t="str">
        <f>IFERROR(VLOOKUP(A76,'別表１（単価表）'!$B$1:$H$739,2,FALSE),"")</f>
        <v/>
      </c>
      <c r="D76" s="193"/>
      <c r="E76" s="194" t="str">
        <f>IFERROR(VLOOKUP(A76,'別表１（単価表）'!$B$1:$H$739,3,FALSE),"")</f>
        <v/>
      </c>
      <c r="F76" s="195" t="str">
        <f>IFERROR(VLOOKUP(A76,'別表１（単価表）'!$B$1:$H$739,4,FALSE),"")</f>
        <v/>
      </c>
      <c r="G76" s="235"/>
      <c r="H76" s="194" t="str">
        <f>IFERROR(VLOOKUP(A76,'別表１（単価表）'!$B$1:$H$739,6,FALSE),"")</f>
        <v/>
      </c>
      <c r="I76" s="194" t="str">
        <f t="shared" si="2"/>
        <v/>
      </c>
      <c r="J76" s="231" t="str">
        <f>IFERROR(VLOOKUP(A76,'別表１（単価表）'!$B$1:$H$739,7,FALSE),"")</f>
        <v/>
      </c>
    </row>
    <row r="77" spans="1:10" ht="19.5" customHeight="1" x14ac:dyDescent="0.4">
      <c r="A77" s="234"/>
      <c r="C77" s="192" t="str">
        <f>IFERROR(VLOOKUP(A77,'別表１（単価表）'!$B$1:$H$739,2,FALSE),"")</f>
        <v/>
      </c>
      <c r="D77" s="193"/>
      <c r="E77" s="194" t="str">
        <f>IFERROR(VLOOKUP(A77,'別表１（単価表）'!$B$1:$H$739,3,FALSE),"")</f>
        <v/>
      </c>
      <c r="F77" s="195" t="str">
        <f>IFERROR(VLOOKUP(A77,'別表１（単価表）'!$B$1:$H$739,4,FALSE),"")</f>
        <v/>
      </c>
      <c r="G77" s="235"/>
      <c r="H77" s="194" t="str">
        <f>IFERROR(VLOOKUP(A77,'別表１（単価表）'!$B$1:$H$739,6,FALSE),"")</f>
        <v/>
      </c>
      <c r="I77" s="194" t="str">
        <f t="shared" si="2"/>
        <v/>
      </c>
      <c r="J77" s="231" t="str">
        <f>IFERROR(VLOOKUP(A77,'別表１（単価表）'!$B$1:$H$739,7,FALSE),"")</f>
        <v/>
      </c>
    </row>
    <row r="78" spans="1:10" ht="19.5" customHeight="1" x14ac:dyDescent="0.4">
      <c r="A78" s="234"/>
      <c r="C78" s="192" t="str">
        <f>IFERROR(VLOOKUP(A78,'別表１（単価表）'!$B$1:$H$739,2,FALSE),"")</f>
        <v/>
      </c>
      <c r="D78" s="193"/>
      <c r="E78" s="194" t="str">
        <f>IFERROR(VLOOKUP(A78,'別表１（単価表）'!$B$1:$H$739,3,FALSE),"")</f>
        <v/>
      </c>
      <c r="F78" s="195" t="str">
        <f>IFERROR(VLOOKUP(A78,'別表１（単価表）'!$B$1:$H$739,4,FALSE),"")</f>
        <v/>
      </c>
      <c r="G78" s="235"/>
      <c r="H78" s="194" t="str">
        <f>IFERROR(VLOOKUP(A78,'別表１（単価表）'!$B$1:$H$739,6,FALSE),"")</f>
        <v/>
      </c>
      <c r="I78" s="194" t="str">
        <f t="shared" si="2"/>
        <v/>
      </c>
      <c r="J78" s="231" t="str">
        <f>IFERROR(VLOOKUP(A78,'別表１（単価表）'!$B$1:$H$739,7,FALSE),"")</f>
        <v/>
      </c>
    </row>
    <row r="79" spans="1:10" ht="19.5" customHeight="1" x14ac:dyDescent="0.4">
      <c r="A79" s="234"/>
      <c r="C79" s="192" t="str">
        <f>IFERROR(VLOOKUP(A79,'別表１（単価表）'!$B$1:$H$739,2,FALSE),"")</f>
        <v/>
      </c>
      <c r="D79" s="193"/>
      <c r="E79" s="194" t="str">
        <f>IFERROR(VLOOKUP(A79,'別表１（単価表）'!$B$1:$H$739,3,FALSE),"")</f>
        <v/>
      </c>
      <c r="F79" s="195" t="str">
        <f>IFERROR(VLOOKUP(A79,'別表１（単価表）'!$B$1:$H$739,4,FALSE),"")</f>
        <v/>
      </c>
      <c r="G79" s="235"/>
      <c r="H79" s="194" t="str">
        <f>IFERROR(VLOOKUP(A79,'別表１（単価表）'!$B$1:$H$739,6,FALSE),"")</f>
        <v/>
      </c>
      <c r="I79" s="194" t="str">
        <f t="shared" si="2"/>
        <v/>
      </c>
      <c r="J79" s="231" t="str">
        <f>IFERROR(VLOOKUP(A79,'別表１（単価表）'!$B$1:$H$739,7,FALSE),"")</f>
        <v/>
      </c>
    </row>
    <row r="80" spans="1:10" ht="19.5" customHeight="1" x14ac:dyDescent="0.4">
      <c r="A80" s="232"/>
      <c r="C80" s="192"/>
      <c r="D80" s="193"/>
      <c r="E80" s="194"/>
      <c r="F80" s="195"/>
      <c r="G80" s="233"/>
      <c r="H80" s="194"/>
      <c r="I80" s="194"/>
      <c r="J80" s="231"/>
    </row>
    <row r="81" spans="1:10" ht="19.5" customHeight="1" x14ac:dyDescent="0.4">
      <c r="A81" s="232"/>
      <c r="C81" s="187" t="s">
        <v>179</v>
      </c>
      <c r="D81" s="188"/>
      <c r="E81" s="194" t="str">
        <f>IFERROR(VLOOKUP(A81,'別表１（単価表）'!$B$1:$H$739,3,FALSE),"")</f>
        <v/>
      </c>
      <c r="F81" s="195" t="str">
        <f>IFERROR(VLOOKUP(A81,'別表１（単価表）'!$B$1:$H$739,4,FALSE),"")</f>
        <v/>
      </c>
      <c r="G81" s="233"/>
      <c r="H81" s="194" t="str">
        <f>IFERROR(VLOOKUP(A81,'別表１（単価表）'!$B$1:$H$739,6,FALSE),"")</f>
        <v/>
      </c>
      <c r="I81" s="199">
        <f>SUM(I54:I79)</f>
        <v>0</v>
      </c>
      <c r="J81" s="231" t="str">
        <f>IFERROR(VLOOKUP(A81,'別表１（単価表）'!$B$1:$H$739,7,FALSE),"")</f>
        <v/>
      </c>
    </row>
    <row r="82" spans="1:10" ht="19.5" customHeight="1" x14ac:dyDescent="0.4">
      <c r="A82" s="182"/>
      <c r="C82" s="187" t="s">
        <v>180</v>
      </c>
      <c r="D82" s="188"/>
      <c r="E82" s="197"/>
      <c r="F82" s="189"/>
      <c r="G82" s="198"/>
      <c r="H82" s="199"/>
      <c r="I82" s="199">
        <f>I39+I81</f>
        <v>0</v>
      </c>
      <c r="J82" s="190"/>
    </row>
    <row r="83" spans="1:10" ht="19.5" customHeight="1" x14ac:dyDescent="0.4">
      <c r="A83" s="182"/>
      <c r="C83" s="187" t="s">
        <v>107</v>
      </c>
      <c r="D83" s="188"/>
      <c r="E83" s="197"/>
      <c r="F83" s="189"/>
      <c r="G83" s="198"/>
      <c r="H83" s="199"/>
      <c r="I83" s="199">
        <f>ROUNDDOWN(I82*J83,0.1)</f>
        <v>0</v>
      </c>
      <c r="J83" s="200">
        <v>0.1</v>
      </c>
    </row>
    <row r="84" spans="1:10" ht="19.5" customHeight="1" thickBot="1" x14ac:dyDescent="0.45">
      <c r="A84" s="182"/>
      <c r="C84" s="201"/>
      <c r="D84" s="202"/>
      <c r="E84" s="203"/>
      <c r="F84" s="204"/>
      <c r="G84" s="205"/>
      <c r="H84" s="206"/>
      <c r="I84" s="206"/>
      <c r="J84" s="207"/>
    </row>
    <row r="85" spans="1:10" ht="19.5" customHeight="1" thickTop="1" x14ac:dyDescent="0.4">
      <c r="A85" s="182"/>
      <c r="C85" s="208" t="s">
        <v>109</v>
      </c>
      <c r="D85" s="209"/>
      <c r="E85" s="210"/>
      <c r="F85" s="211"/>
      <c r="G85" s="212"/>
      <c r="H85" s="213"/>
      <c r="I85" s="213">
        <f>I82+I83</f>
        <v>0</v>
      </c>
      <c r="J85" s="214"/>
    </row>
  </sheetData>
  <sheetProtection algorithmName="SHA-512" hashValue="bzHMq0DoRRdP9sw0/bIcKGPlJ8PebHvRjrvYjVNu47cd+EAul6X4hWXVhU0z48ZQzDe8xeRj/1bb42McBpB9+w==" saltValue="SLepxhz/HmdAdIcpQJAauA==" spinCount="100000" sheet="1" objects="1" scenarios="1"/>
  <mergeCells count="71">
    <mergeCell ref="C81:D81"/>
    <mergeCell ref="C82:D82"/>
    <mergeCell ref="C83:D83"/>
    <mergeCell ref="C84:D84"/>
    <mergeCell ref="C85:D85"/>
    <mergeCell ref="C80:D80"/>
    <mergeCell ref="C69:D69"/>
    <mergeCell ref="C70:D70"/>
    <mergeCell ref="C71:D71"/>
    <mergeCell ref="C72:D72"/>
    <mergeCell ref="C73:D73"/>
    <mergeCell ref="C74:D74"/>
    <mergeCell ref="C75:D75"/>
    <mergeCell ref="C76:D76"/>
    <mergeCell ref="C77:D77"/>
    <mergeCell ref="C78:D78"/>
    <mergeCell ref="C79:D79"/>
    <mergeCell ref="C68:D68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56:D56"/>
    <mergeCell ref="C39:D39"/>
    <mergeCell ref="C40:D40"/>
    <mergeCell ref="C41:D41"/>
    <mergeCell ref="C42:D42"/>
    <mergeCell ref="D48:G48"/>
    <mergeCell ref="D49:G49"/>
    <mergeCell ref="D50:G50"/>
    <mergeCell ref="D51:G51"/>
    <mergeCell ref="C53:D53"/>
    <mergeCell ref="C54:D54"/>
    <mergeCell ref="C55:D55"/>
    <mergeCell ref="C38:D38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26:D26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14:D14"/>
    <mergeCell ref="C1:J2"/>
    <mergeCell ref="D9:G9"/>
    <mergeCell ref="D10:G10"/>
    <mergeCell ref="D11:G11"/>
    <mergeCell ref="D12:G12"/>
  </mergeCells>
  <phoneticPr fontId="1"/>
  <printOptions horizontalCentered="1"/>
  <pageMargins left="0" right="0" top="0.39370078740157483" bottom="0.19685039370078741" header="0.31496062992125984" footer="0.19685039370078741"/>
  <pageSetup paperSize="9" scale="95" orientation="portrait" r:id="rId1"/>
  <headerFooter>
    <oddFooter>&amp;R&amp;10&amp;P/&amp;N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P318"/>
  <sheetViews>
    <sheetView view="pageBreakPreview" zoomScaleNormal="100" zoomScaleSheetLayoutView="100" workbookViewId="0">
      <selection activeCell="K15" sqref="K15"/>
    </sheetView>
  </sheetViews>
  <sheetFormatPr defaultColWidth="9" defaultRowHeight="15.95" customHeight="1" x14ac:dyDescent="0.4"/>
  <cols>
    <col min="1" max="1" width="2.625" style="2" customWidth="1"/>
    <col min="2" max="2" width="5.625" style="3" customWidth="1"/>
    <col min="3" max="3" width="18.625" style="2" customWidth="1"/>
    <col min="4" max="4" width="20.625" style="6" customWidth="1"/>
    <col min="5" max="6" width="5.625" style="3" customWidth="1"/>
    <col min="7" max="7" width="10.625" style="4" customWidth="1"/>
    <col min="8" max="8" width="19.625" style="6" customWidth="1"/>
    <col min="9" max="9" width="2.625" style="2" customWidth="1"/>
    <col min="10" max="10" width="12.625" style="2" customWidth="1"/>
    <col min="11" max="11" width="18.625" style="2" customWidth="1"/>
    <col min="12" max="12" width="20.625" style="2" customWidth="1"/>
    <col min="13" max="14" width="5.625" style="2" customWidth="1"/>
    <col min="15" max="15" width="10.625" style="2" customWidth="1"/>
    <col min="16" max="16" width="19.625" style="2" customWidth="1"/>
    <col min="17" max="16384" width="9" style="2"/>
  </cols>
  <sheetData>
    <row r="1" spans="1:16" ht="15.95" customHeight="1" x14ac:dyDescent="0.4">
      <c r="A1" s="82"/>
      <c r="B1" s="83" t="s">
        <v>132</v>
      </c>
      <c r="C1" s="82"/>
      <c r="D1" s="84"/>
      <c r="E1" s="85"/>
      <c r="F1" s="85"/>
      <c r="G1" s="86"/>
      <c r="H1" s="84"/>
    </row>
    <row r="2" spans="1:16" ht="15.95" customHeight="1" x14ac:dyDescent="0.4">
      <c r="A2" s="82"/>
      <c r="B2" s="87" t="s">
        <v>112</v>
      </c>
      <c r="C2" s="88" t="s">
        <v>28</v>
      </c>
      <c r="D2" s="89" t="s">
        <v>29</v>
      </c>
      <c r="E2" s="88" t="s">
        <v>24</v>
      </c>
      <c r="F2" s="88" t="s">
        <v>26</v>
      </c>
      <c r="G2" s="90" t="s">
        <v>27</v>
      </c>
      <c r="H2" s="89" t="s">
        <v>102</v>
      </c>
    </row>
    <row r="3" spans="1:16" ht="15.95" customHeight="1" x14ac:dyDescent="0.4">
      <c r="A3" s="82"/>
      <c r="B3" s="91">
        <v>1</v>
      </c>
      <c r="C3" s="92" t="s">
        <v>0</v>
      </c>
      <c r="D3" s="93" t="s">
        <v>185</v>
      </c>
      <c r="E3" s="94" t="s">
        <v>1</v>
      </c>
      <c r="F3" s="94">
        <v>1</v>
      </c>
      <c r="G3" s="95">
        <v>1258</v>
      </c>
      <c r="H3" s="96" t="s">
        <v>155</v>
      </c>
      <c r="J3" s="5"/>
    </row>
    <row r="4" spans="1:16" ht="15.95" customHeight="1" x14ac:dyDescent="0.4">
      <c r="A4" s="82"/>
      <c r="B4" s="97">
        <f>B3+1</f>
        <v>2</v>
      </c>
      <c r="C4" s="98" t="s">
        <v>0</v>
      </c>
      <c r="D4" s="99" t="s">
        <v>32</v>
      </c>
      <c r="E4" s="100" t="s">
        <v>1</v>
      </c>
      <c r="F4" s="100">
        <v>1</v>
      </c>
      <c r="G4" s="101">
        <v>2692</v>
      </c>
      <c r="H4" s="102" t="s">
        <v>106</v>
      </c>
    </row>
    <row r="5" spans="1:16" ht="15.95" customHeight="1" x14ac:dyDescent="0.4">
      <c r="A5" s="82"/>
      <c r="B5" s="97">
        <f t="shared" ref="B5:B19" si="0">B4+1</f>
        <v>3</v>
      </c>
      <c r="C5" s="98" t="s">
        <v>0</v>
      </c>
      <c r="D5" s="99" t="s">
        <v>33</v>
      </c>
      <c r="E5" s="100" t="s">
        <v>1</v>
      </c>
      <c r="F5" s="100">
        <v>1</v>
      </c>
      <c r="G5" s="101">
        <v>2289</v>
      </c>
      <c r="H5" s="102" t="s">
        <v>106</v>
      </c>
    </row>
    <row r="6" spans="1:16" ht="15.95" customHeight="1" x14ac:dyDescent="0.4">
      <c r="A6" s="82"/>
      <c r="B6" s="103">
        <f t="shared" si="0"/>
        <v>4</v>
      </c>
      <c r="C6" s="104" t="s">
        <v>0</v>
      </c>
      <c r="D6" s="105" t="s">
        <v>34</v>
      </c>
      <c r="E6" s="106" t="s">
        <v>1</v>
      </c>
      <c r="F6" s="106">
        <v>1</v>
      </c>
      <c r="G6" s="107">
        <v>5914</v>
      </c>
      <c r="H6" s="108" t="s">
        <v>106</v>
      </c>
    </row>
    <row r="7" spans="1:16" ht="15.95" customHeight="1" x14ac:dyDescent="0.4">
      <c r="A7" s="82"/>
      <c r="B7" s="87">
        <f t="shared" si="0"/>
        <v>5</v>
      </c>
      <c r="C7" s="109" t="s">
        <v>30</v>
      </c>
      <c r="D7" s="110"/>
      <c r="E7" s="88" t="s">
        <v>2</v>
      </c>
      <c r="F7" s="88">
        <v>1</v>
      </c>
      <c r="G7" s="111">
        <v>3063</v>
      </c>
      <c r="H7" s="110" t="s">
        <v>31</v>
      </c>
      <c r="K7" s="48"/>
      <c r="L7" s="46"/>
      <c r="M7" s="49"/>
      <c r="N7" s="49"/>
      <c r="O7" s="50"/>
      <c r="P7" s="46"/>
    </row>
    <row r="8" spans="1:16" ht="15.95" customHeight="1" x14ac:dyDescent="0.4">
      <c r="A8" s="82"/>
      <c r="B8" s="91">
        <f t="shared" si="0"/>
        <v>6</v>
      </c>
      <c r="C8" s="92" t="s">
        <v>141</v>
      </c>
      <c r="D8" s="93" t="s">
        <v>143</v>
      </c>
      <c r="E8" s="94" t="s">
        <v>142</v>
      </c>
      <c r="F8" s="94">
        <v>1</v>
      </c>
      <c r="G8" s="95">
        <v>60336</v>
      </c>
      <c r="H8" s="96" t="s">
        <v>106</v>
      </c>
      <c r="K8" s="48"/>
      <c r="L8" s="46"/>
      <c r="M8" s="49"/>
      <c r="N8" s="49"/>
      <c r="O8" s="50"/>
      <c r="P8" s="46"/>
    </row>
    <row r="9" spans="1:16" ht="15.95" customHeight="1" x14ac:dyDescent="0.4">
      <c r="A9" s="82"/>
      <c r="B9" s="97">
        <f t="shared" si="0"/>
        <v>7</v>
      </c>
      <c r="C9" s="98" t="s">
        <v>141</v>
      </c>
      <c r="D9" s="99" t="s">
        <v>144</v>
      </c>
      <c r="E9" s="100" t="s">
        <v>142</v>
      </c>
      <c r="F9" s="100">
        <v>1</v>
      </c>
      <c r="G9" s="101">
        <v>14612</v>
      </c>
      <c r="H9" s="102" t="s">
        <v>106</v>
      </c>
      <c r="K9" s="48"/>
      <c r="L9" s="46"/>
      <c r="M9" s="49"/>
      <c r="N9" s="49"/>
      <c r="O9" s="50"/>
      <c r="P9" s="46"/>
    </row>
    <row r="10" spans="1:16" ht="15.95" customHeight="1" x14ac:dyDescent="0.4">
      <c r="A10" s="82"/>
      <c r="B10" s="97">
        <f t="shared" si="0"/>
        <v>8</v>
      </c>
      <c r="C10" s="98" t="s">
        <v>141</v>
      </c>
      <c r="D10" s="99" t="s">
        <v>146</v>
      </c>
      <c r="E10" s="100" t="s">
        <v>142</v>
      </c>
      <c r="F10" s="100">
        <v>1</v>
      </c>
      <c r="G10" s="101">
        <v>101232</v>
      </c>
      <c r="H10" s="102" t="s">
        <v>106</v>
      </c>
      <c r="K10" s="48"/>
      <c r="L10" s="46"/>
      <c r="M10" s="49"/>
      <c r="N10" s="49"/>
      <c r="O10" s="50"/>
      <c r="P10" s="46"/>
    </row>
    <row r="11" spans="1:16" ht="15.95" customHeight="1" x14ac:dyDescent="0.4">
      <c r="A11" s="82"/>
      <c r="B11" s="103">
        <f t="shared" si="0"/>
        <v>9</v>
      </c>
      <c r="C11" s="104" t="s">
        <v>141</v>
      </c>
      <c r="D11" s="105" t="s">
        <v>145</v>
      </c>
      <c r="E11" s="106" t="s">
        <v>142</v>
      </c>
      <c r="F11" s="106">
        <v>1</v>
      </c>
      <c r="G11" s="107">
        <v>29466</v>
      </c>
      <c r="H11" s="108" t="s">
        <v>106</v>
      </c>
      <c r="K11" s="48"/>
      <c r="L11" s="46"/>
      <c r="M11" s="49"/>
      <c r="N11" s="49"/>
      <c r="O11" s="50"/>
      <c r="P11" s="46"/>
    </row>
    <row r="12" spans="1:16" ht="15.95" customHeight="1" x14ac:dyDescent="0.4">
      <c r="A12" s="82"/>
      <c r="B12" s="103">
        <f t="shared" si="0"/>
        <v>10</v>
      </c>
      <c r="C12" s="112" t="s">
        <v>147</v>
      </c>
      <c r="D12" s="112" t="s">
        <v>148</v>
      </c>
      <c r="E12" s="113" t="s">
        <v>149</v>
      </c>
      <c r="F12" s="113">
        <v>1</v>
      </c>
      <c r="G12" s="114">
        <v>4334</v>
      </c>
      <c r="H12" s="115" t="s">
        <v>155</v>
      </c>
      <c r="K12" s="48"/>
      <c r="L12" s="46"/>
      <c r="M12" s="49"/>
      <c r="N12" s="49"/>
      <c r="O12" s="50"/>
      <c r="P12" s="46"/>
    </row>
    <row r="13" spans="1:16" ht="15.95" customHeight="1" x14ac:dyDescent="0.35">
      <c r="A13" s="82"/>
      <c r="B13" s="91">
        <f>B12+1</f>
        <v>11</v>
      </c>
      <c r="C13" s="92" t="s">
        <v>35</v>
      </c>
      <c r="D13" s="93" t="s">
        <v>186</v>
      </c>
      <c r="E13" s="94" t="s">
        <v>3</v>
      </c>
      <c r="F13" s="94">
        <v>1</v>
      </c>
      <c r="G13" s="95">
        <v>3972</v>
      </c>
      <c r="H13" s="93" t="s">
        <v>31</v>
      </c>
      <c r="K13" s="48"/>
      <c r="L13" s="51"/>
      <c r="M13" s="49"/>
      <c r="N13" s="49"/>
      <c r="O13" s="50"/>
      <c r="P13" s="46"/>
    </row>
    <row r="14" spans="1:16" ht="15.95" customHeight="1" x14ac:dyDescent="0.35">
      <c r="A14" s="82"/>
      <c r="B14" s="97">
        <f t="shared" si="0"/>
        <v>12</v>
      </c>
      <c r="C14" s="98" t="s">
        <v>35</v>
      </c>
      <c r="D14" s="99" t="s">
        <v>187</v>
      </c>
      <c r="E14" s="100" t="s">
        <v>3</v>
      </c>
      <c r="F14" s="100">
        <v>1</v>
      </c>
      <c r="G14" s="101">
        <v>6357</v>
      </c>
      <c r="H14" s="99" t="s">
        <v>31</v>
      </c>
      <c r="K14" s="48"/>
      <c r="L14" s="51"/>
      <c r="M14" s="49"/>
      <c r="N14" s="49"/>
      <c r="O14" s="50"/>
      <c r="P14" s="46"/>
    </row>
    <row r="15" spans="1:16" ht="15.95" customHeight="1" x14ac:dyDescent="0.35">
      <c r="A15" s="82"/>
      <c r="B15" s="97">
        <f t="shared" si="0"/>
        <v>13</v>
      </c>
      <c r="C15" s="98" t="s">
        <v>35</v>
      </c>
      <c r="D15" s="99" t="s">
        <v>190</v>
      </c>
      <c r="E15" s="116" t="s">
        <v>3</v>
      </c>
      <c r="F15" s="116">
        <v>1</v>
      </c>
      <c r="G15" s="117">
        <v>8740</v>
      </c>
      <c r="H15" s="99" t="s">
        <v>31</v>
      </c>
      <c r="K15" s="48"/>
      <c r="L15" s="52"/>
      <c r="M15" s="49"/>
      <c r="N15" s="49"/>
      <c r="O15" s="50"/>
      <c r="P15" s="46"/>
    </row>
    <row r="16" spans="1:16" ht="15.95" customHeight="1" x14ac:dyDescent="0.35">
      <c r="A16" s="82"/>
      <c r="B16" s="97">
        <f t="shared" si="0"/>
        <v>14</v>
      </c>
      <c r="C16" s="98" t="s">
        <v>35</v>
      </c>
      <c r="D16" s="99" t="s">
        <v>189</v>
      </c>
      <c r="E16" s="116" t="s">
        <v>3</v>
      </c>
      <c r="F16" s="116">
        <v>1</v>
      </c>
      <c r="G16" s="117">
        <v>14301</v>
      </c>
      <c r="H16" s="99" t="s">
        <v>31</v>
      </c>
      <c r="K16" s="48"/>
      <c r="L16" s="52"/>
      <c r="M16" s="49"/>
      <c r="N16" s="49"/>
      <c r="O16" s="50"/>
      <c r="P16" s="46"/>
    </row>
    <row r="17" spans="1:16" ht="15.95" customHeight="1" x14ac:dyDescent="0.35">
      <c r="A17" s="82"/>
      <c r="B17" s="97">
        <f t="shared" si="0"/>
        <v>15</v>
      </c>
      <c r="C17" s="98" t="s">
        <v>35</v>
      </c>
      <c r="D17" s="99" t="s">
        <v>191</v>
      </c>
      <c r="E17" s="116" t="s">
        <v>3</v>
      </c>
      <c r="F17" s="116">
        <v>1</v>
      </c>
      <c r="G17" s="117">
        <v>18288</v>
      </c>
      <c r="H17" s="99" t="s">
        <v>31</v>
      </c>
      <c r="K17" s="48"/>
      <c r="L17" s="52"/>
      <c r="M17" s="49"/>
      <c r="N17" s="49"/>
      <c r="O17" s="50"/>
      <c r="P17" s="46"/>
    </row>
    <row r="18" spans="1:16" ht="15.95" customHeight="1" x14ac:dyDescent="0.35">
      <c r="A18" s="82"/>
      <c r="B18" s="103">
        <f t="shared" si="0"/>
        <v>16</v>
      </c>
      <c r="C18" s="104" t="s">
        <v>35</v>
      </c>
      <c r="D18" s="105" t="s">
        <v>188</v>
      </c>
      <c r="E18" s="118" t="s">
        <v>3</v>
      </c>
      <c r="F18" s="118">
        <v>1</v>
      </c>
      <c r="G18" s="119">
        <v>23850</v>
      </c>
      <c r="H18" s="105" t="s">
        <v>31</v>
      </c>
      <c r="K18" s="48"/>
      <c r="L18" s="52"/>
      <c r="M18" s="49"/>
      <c r="N18" s="49"/>
      <c r="O18" s="50"/>
      <c r="P18" s="46"/>
    </row>
    <row r="19" spans="1:16" ht="15.95" customHeight="1" x14ac:dyDescent="0.35">
      <c r="A19" s="82"/>
      <c r="B19" s="87">
        <f t="shared" si="0"/>
        <v>17</v>
      </c>
      <c r="C19" s="120" t="s">
        <v>183</v>
      </c>
      <c r="D19" s="121" t="s">
        <v>192</v>
      </c>
      <c r="E19" s="122" t="s">
        <v>184</v>
      </c>
      <c r="F19" s="122">
        <v>1</v>
      </c>
      <c r="G19" s="123">
        <v>9630</v>
      </c>
      <c r="H19" s="89" t="s">
        <v>106</v>
      </c>
      <c r="K19" s="48"/>
      <c r="L19" s="48"/>
      <c r="M19" s="48"/>
      <c r="N19" s="48"/>
      <c r="O19" s="48"/>
      <c r="P19" s="48"/>
    </row>
    <row r="20" spans="1:16" ht="15.95" customHeight="1" x14ac:dyDescent="0.4">
      <c r="A20" s="82"/>
      <c r="B20" s="85"/>
      <c r="C20" s="82"/>
      <c r="D20" s="124"/>
      <c r="E20" s="125"/>
      <c r="F20" s="125"/>
      <c r="G20" s="126"/>
      <c r="H20" s="84"/>
      <c r="K20" s="48"/>
      <c r="L20" s="48"/>
      <c r="M20" s="48"/>
      <c r="N20" s="48"/>
      <c r="O20" s="48"/>
      <c r="P20" s="48"/>
    </row>
    <row r="21" spans="1:16" ht="15.95" customHeight="1" x14ac:dyDescent="0.4">
      <c r="A21" s="82"/>
      <c r="B21" s="83" t="s">
        <v>133</v>
      </c>
      <c r="C21" s="82"/>
      <c r="D21" s="84"/>
      <c r="E21" s="125"/>
      <c r="F21" s="125"/>
      <c r="G21" s="126"/>
      <c r="H21" s="84"/>
      <c r="K21" s="48"/>
      <c r="L21" s="48"/>
      <c r="M21" s="48"/>
      <c r="N21" s="48"/>
      <c r="O21" s="48"/>
      <c r="P21" s="48"/>
    </row>
    <row r="22" spans="1:16" ht="15.95" customHeight="1" x14ac:dyDescent="0.4">
      <c r="A22" s="82"/>
      <c r="B22" s="87" t="s">
        <v>112</v>
      </c>
      <c r="C22" s="88" t="s">
        <v>28</v>
      </c>
      <c r="D22" s="89" t="s">
        <v>29</v>
      </c>
      <c r="E22" s="127" t="s">
        <v>24</v>
      </c>
      <c r="F22" s="127" t="s">
        <v>26</v>
      </c>
      <c r="G22" s="128" t="s">
        <v>27</v>
      </c>
      <c r="H22" s="89" t="s">
        <v>102</v>
      </c>
      <c r="K22" s="48"/>
      <c r="L22" s="48"/>
      <c r="M22" s="48"/>
      <c r="N22" s="48"/>
      <c r="O22" s="48"/>
      <c r="P22" s="48"/>
    </row>
    <row r="23" spans="1:16" ht="15.95" customHeight="1" x14ac:dyDescent="0.4">
      <c r="A23" s="82"/>
      <c r="B23" s="91">
        <v>51</v>
      </c>
      <c r="C23" s="92" t="s">
        <v>36</v>
      </c>
      <c r="D23" s="93" t="s">
        <v>37</v>
      </c>
      <c r="E23" s="129" t="s">
        <v>38</v>
      </c>
      <c r="F23" s="129">
        <v>1</v>
      </c>
      <c r="G23" s="130">
        <v>5918</v>
      </c>
      <c r="H23" s="96" t="s">
        <v>137</v>
      </c>
      <c r="K23" s="48"/>
      <c r="L23" s="48"/>
      <c r="M23" s="48"/>
      <c r="N23" s="48"/>
      <c r="O23" s="48"/>
      <c r="P23" s="48"/>
    </row>
    <row r="24" spans="1:16" ht="15.95" customHeight="1" x14ac:dyDescent="0.4">
      <c r="A24" s="82"/>
      <c r="B24" s="97">
        <f t="shared" ref="B24:B33" si="1">B23+1</f>
        <v>52</v>
      </c>
      <c r="C24" s="98" t="s">
        <v>39</v>
      </c>
      <c r="D24" s="99" t="s">
        <v>40</v>
      </c>
      <c r="E24" s="116" t="s">
        <v>3</v>
      </c>
      <c r="F24" s="116">
        <v>1</v>
      </c>
      <c r="G24" s="131">
        <v>18234</v>
      </c>
      <c r="H24" s="102" t="s">
        <v>137</v>
      </c>
      <c r="K24" s="48"/>
      <c r="L24" s="46"/>
      <c r="M24" s="49"/>
      <c r="N24" s="49"/>
      <c r="O24" s="50"/>
      <c r="P24" s="46"/>
    </row>
    <row r="25" spans="1:16" ht="15.95" customHeight="1" x14ac:dyDescent="0.4">
      <c r="A25" s="82"/>
      <c r="B25" s="103">
        <f>B24+1</f>
        <v>53</v>
      </c>
      <c r="C25" s="104" t="s">
        <v>175</v>
      </c>
      <c r="D25" s="105" t="s">
        <v>176</v>
      </c>
      <c r="E25" s="118" t="s">
        <v>38</v>
      </c>
      <c r="F25" s="118">
        <v>1</v>
      </c>
      <c r="G25" s="123">
        <v>9612</v>
      </c>
      <c r="H25" s="108" t="s">
        <v>137</v>
      </c>
      <c r="K25" s="48"/>
      <c r="L25" s="46"/>
      <c r="M25" s="49"/>
      <c r="N25" s="49"/>
      <c r="O25" s="50"/>
      <c r="P25" s="46"/>
    </row>
    <row r="26" spans="1:16" ht="15.95" customHeight="1" x14ac:dyDescent="0.4">
      <c r="A26" s="82"/>
      <c r="B26" s="91">
        <f t="shared" si="1"/>
        <v>54</v>
      </c>
      <c r="C26" s="92" t="s">
        <v>41</v>
      </c>
      <c r="D26" s="93" t="s">
        <v>42</v>
      </c>
      <c r="E26" s="129" t="s">
        <v>38</v>
      </c>
      <c r="F26" s="129">
        <v>1</v>
      </c>
      <c r="G26" s="132">
        <v>7025</v>
      </c>
      <c r="H26" s="93" t="s">
        <v>43</v>
      </c>
      <c r="K26" s="48"/>
      <c r="L26" s="46"/>
      <c r="M26" s="49"/>
      <c r="N26" s="49"/>
      <c r="O26" s="50"/>
      <c r="P26" s="46"/>
    </row>
    <row r="27" spans="1:16" ht="15.95" customHeight="1" x14ac:dyDescent="0.4">
      <c r="A27" s="82"/>
      <c r="B27" s="103">
        <f t="shared" si="1"/>
        <v>55</v>
      </c>
      <c r="C27" s="104" t="s">
        <v>41</v>
      </c>
      <c r="D27" s="105" t="s">
        <v>42</v>
      </c>
      <c r="E27" s="118" t="s">
        <v>38</v>
      </c>
      <c r="F27" s="118">
        <v>1</v>
      </c>
      <c r="G27" s="123">
        <v>16551</v>
      </c>
      <c r="H27" s="105" t="s">
        <v>44</v>
      </c>
      <c r="K27" s="48"/>
      <c r="L27" s="46"/>
      <c r="M27" s="49"/>
      <c r="N27" s="49"/>
      <c r="O27" s="50"/>
      <c r="P27" s="46"/>
    </row>
    <row r="28" spans="1:16" ht="15.95" customHeight="1" x14ac:dyDescent="0.4">
      <c r="A28" s="82"/>
      <c r="B28" s="87">
        <f t="shared" si="1"/>
        <v>56</v>
      </c>
      <c r="C28" s="109" t="s">
        <v>45</v>
      </c>
      <c r="D28" s="110" t="s">
        <v>40</v>
      </c>
      <c r="E28" s="127" t="s">
        <v>38</v>
      </c>
      <c r="F28" s="127">
        <v>1</v>
      </c>
      <c r="G28" s="133">
        <v>21906</v>
      </c>
      <c r="H28" s="110" t="s">
        <v>46</v>
      </c>
      <c r="K28" s="48"/>
      <c r="L28" s="46"/>
      <c r="M28" s="49"/>
      <c r="N28" s="49"/>
      <c r="O28" s="50"/>
      <c r="P28" s="46"/>
    </row>
    <row r="29" spans="1:16" ht="15.95" customHeight="1" x14ac:dyDescent="0.4">
      <c r="A29" s="82"/>
      <c r="B29" s="91">
        <f t="shared" si="1"/>
        <v>57</v>
      </c>
      <c r="C29" s="92" t="s">
        <v>47</v>
      </c>
      <c r="D29" s="93" t="s">
        <v>187</v>
      </c>
      <c r="E29" s="129" t="s">
        <v>38</v>
      </c>
      <c r="F29" s="129">
        <v>1</v>
      </c>
      <c r="G29" s="130">
        <v>5608</v>
      </c>
      <c r="H29" s="93" t="s">
        <v>48</v>
      </c>
      <c r="K29" s="48"/>
      <c r="L29" s="46"/>
      <c r="M29" s="49"/>
      <c r="N29" s="49"/>
      <c r="O29" s="50"/>
      <c r="P29" s="46"/>
    </row>
    <row r="30" spans="1:16" ht="15.95" customHeight="1" x14ac:dyDescent="0.4">
      <c r="A30" s="82"/>
      <c r="B30" s="97">
        <f t="shared" si="1"/>
        <v>58</v>
      </c>
      <c r="C30" s="98" t="s">
        <v>47</v>
      </c>
      <c r="D30" s="99" t="s">
        <v>193</v>
      </c>
      <c r="E30" s="116" t="s">
        <v>38</v>
      </c>
      <c r="F30" s="116">
        <v>1</v>
      </c>
      <c r="G30" s="117">
        <v>6856</v>
      </c>
      <c r="H30" s="99" t="s">
        <v>48</v>
      </c>
      <c r="K30" s="48"/>
      <c r="L30" s="46"/>
      <c r="M30" s="49"/>
      <c r="N30" s="49"/>
      <c r="O30" s="50"/>
      <c r="P30" s="46"/>
    </row>
    <row r="31" spans="1:16" ht="15.95" customHeight="1" x14ac:dyDescent="0.4">
      <c r="A31" s="82"/>
      <c r="B31" s="97">
        <f t="shared" si="1"/>
        <v>59</v>
      </c>
      <c r="C31" s="98" t="s">
        <v>47</v>
      </c>
      <c r="D31" s="99" t="s">
        <v>194</v>
      </c>
      <c r="E31" s="116" t="s">
        <v>38</v>
      </c>
      <c r="F31" s="116">
        <v>1</v>
      </c>
      <c r="G31" s="117">
        <v>11219</v>
      </c>
      <c r="H31" s="99" t="s">
        <v>48</v>
      </c>
      <c r="K31" s="48"/>
      <c r="L31" s="46"/>
      <c r="M31" s="49"/>
      <c r="N31" s="49"/>
      <c r="O31" s="50"/>
      <c r="P31" s="46"/>
    </row>
    <row r="32" spans="1:16" ht="15.95" customHeight="1" x14ac:dyDescent="0.4">
      <c r="A32" s="82"/>
      <c r="B32" s="97">
        <f t="shared" si="1"/>
        <v>60</v>
      </c>
      <c r="C32" s="98" t="s">
        <v>47</v>
      </c>
      <c r="D32" s="99" t="s">
        <v>191</v>
      </c>
      <c r="E32" s="116" t="s">
        <v>38</v>
      </c>
      <c r="F32" s="116">
        <v>1</v>
      </c>
      <c r="G32" s="117">
        <v>14335</v>
      </c>
      <c r="H32" s="99" t="s">
        <v>48</v>
      </c>
      <c r="K32" s="48"/>
      <c r="L32" s="46"/>
      <c r="M32" s="49"/>
      <c r="N32" s="49"/>
      <c r="O32" s="50"/>
      <c r="P32" s="46"/>
    </row>
    <row r="33" spans="1:16" ht="15.95" customHeight="1" x14ac:dyDescent="0.4">
      <c r="A33" s="82"/>
      <c r="B33" s="103">
        <f t="shared" si="1"/>
        <v>61</v>
      </c>
      <c r="C33" s="104" t="s">
        <v>47</v>
      </c>
      <c r="D33" s="105" t="s">
        <v>195</v>
      </c>
      <c r="E33" s="118" t="s">
        <v>38</v>
      </c>
      <c r="F33" s="118">
        <v>1</v>
      </c>
      <c r="G33" s="119">
        <v>18700</v>
      </c>
      <c r="H33" s="105" t="s">
        <v>48</v>
      </c>
      <c r="K33" s="48"/>
      <c r="L33" s="46"/>
      <c r="M33" s="49"/>
      <c r="N33" s="49"/>
      <c r="O33" s="50"/>
      <c r="P33" s="46"/>
    </row>
    <row r="34" spans="1:16" ht="15.95" customHeight="1" x14ac:dyDescent="0.4">
      <c r="A34" s="82"/>
      <c r="B34" s="85"/>
      <c r="C34" s="82"/>
      <c r="D34" s="84"/>
      <c r="E34" s="125"/>
      <c r="F34" s="125"/>
      <c r="G34" s="126"/>
      <c r="H34" s="84"/>
    </row>
    <row r="35" spans="1:16" ht="15.95" customHeight="1" x14ac:dyDescent="0.4">
      <c r="A35" s="82"/>
      <c r="B35" s="83" t="s">
        <v>134</v>
      </c>
      <c r="C35" s="82"/>
      <c r="D35" s="84"/>
      <c r="E35" s="125"/>
      <c r="F35" s="125"/>
      <c r="G35" s="126"/>
      <c r="H35" s="84"/>
    </row>
    <row r="36" spans="1:16" ht="15.95" customHeight="1" x14ac:dyDescent="0.4">
      <c r="A36" s="82"/>
      <c r="B36" s="87" t="s">
        <v>112</v>
      </c>
      <c r="C36" s="88" t="s">
        <v>28</v>
      </c>
      <c r="D36" s="89" t="s">
        <v>29</v>
      </c>
      <c r="E36" s="127" t="s">
        <v>24</v>
      </c>
      <c r="F36" s="127" t="s">
        <v>26</v>
      </c>
      <c r="G36" s="128" t="s">
        <v>27</v>
      </c>
      <c r="H36" s="89" t="s">
        <v>102</v>
      </c>
    </row>
    <row r="37" spans="1:16" ht="15.95" customHeight="1" x14ac:dyDescent="0.4">
      <c r="A37" s="82"/>
      <c r="B37" s="91">
        <v>101</v>
      </c>
      <c r="C37" s="93" t="s">
        <v>49</v>
      </c>
      <c r="D37" s="93" t="s">
        <v>51</v>
      </c>
      <c r="E37" s="129" t="s">
        <v>1</v>
      </c>
      <c r="F37" s="129">
        <v>1</v>
      </c>
      <c r="G37" s="130">
        <v>37026</v>
      </c>
      <c r="H37" s="93" t="s">
        <v>50</v>
      </c>
    </row>
    <row r="38" spans="1:16" ht="15.95" customHeight="1" x14ac:dyDescent="0.4">
      <c r="A38" s="82"/>
      <c r="B38" s="97">
        <f>B37+1</f>
        <v>102</v>
      </c>
      <c r="C38" s="99" t="s">
        <v>49</v>
      </c>
      <c r="D38" s="99" t="s">
        <v>52</v>
      </c>
      <c r="E38" s="116" t="s">
        <v>1</v>
      </c>
      <c r="F38" s="116">
        <v>1</v>
      </c>
      <c r="G38" s="117">
        <v>43560</v>
      </c>
      <c r="H38" s="99" t="s">
        <v>50</v>
      </c>
    </row>
    <row r="39" spans="1:16" ht="15.95" customHeight="1" x14ac:dyDescent="0.4">
      <c r="A39" s="82"/>
      <c r="B39" s="103">
        <f t="shared" ref="B39:B45" si="2">B38+1</f>
        <v>103</v>
      </c>
      <c r="C39" s="105" t="s">
        <v>49</v>
      </c>
      <c r="D39" s="105" t="s">
        <v>53</v>
      </c>
      <c r="E39" s="118" t="s">
        <v>1</v>
      </c>
      <c r="F39" s="118">
        <v>1</v>
      </c>
      <c r="G39" s="119">
        <v>50094</v>
      </c>
      <c r="H39" s="105" t="s">
        <v>50</v>
      </c>
    </row>
    <row r="40" spans="1:16" ht="15.95" customHeight="1" x14ac:dyDescent="0.4">
      <c r="A40" s="82"/>
      <c r="B40" s="134">
        <f t="shared" si="2"/>
        <v>104</v>
      </c>
      <c r="C40" s="135" t="s">
        <v>49</v>
      </c>
      <c r="D40" s="135" t="s">
        <v>51</v>
      </c>
      <c r="E40" s="136" t="s">
        <v>1</v>
      </c>
      <c r="F40" s="136">
        <v>1</v>
      </c>
      <c r="G40" s="137">
        <v>40734</v>
      </c>
      <c r="H40" s="135" t="s">
        <v>54</v>
      </c>
    </row>
    <row r="41" spans="1:16" ht="15.95" customHeight="1" x14ac:dyDescent="0.4">
      <c r="A41" s="82"/>
      <c r="B41" s="97">
        <f t="shared" si="2"/>
        <v>105</v>
      </c>
      <c r="C41" s="99" t="s">
        <v>49</v>
      </c>
      <c r="D41" s="99" t="s">
        <v>52</v>
      </c>
      <c r="E41" s="116" t="s">
        <v>1</v>
      </c>
      <c r="F41" s="116">
        <v>1</v>
      </c>
      <c r="G41" s="117">
        <v>47916</v>
      </c>
      <c r="H41" s="99" t="s">
        <v>54</v>
      </c>
    </row>
    <row r="42" spans="1:16" ht="15.95" customHeight="1" x14ac:dyDescent="0.4">
      <c r="A42" s="82"/>
      <c r="B42" s="103">
        <f t="shared" si="2"/>
        <v>106</v>
      </c>
      <c r="C42" s="105" t="s">
        <v>49</v>
      </c>
      <c r="D42" s="105" t="s">
        <v>53</v>
      </c>
      <c r="E42" s="118" t="s">
        <v>1</v>
      </c>
      <c r="F42" s="118">
        <v>1</v>
      </c>
      <c r="G42" s="119">
        <v>55116</v>
      </c>
      <c r="H42" s="105" t="s">
        <v>54</v>
      </c>
    </row>
    <row r="43" spans="1:16" ht="15.95" customHeight="1" x14ac:dyDescent="0.4">
      <c r="A43" s="82"/>
      <c r="B43" s="87">
        <f t="shared" si="2"/>
        <v>107</v>
      </c>
      <c r="C43" s="109" t="s">
        <v>55</v>
      </c>
      <c r="D43" s="110" t="s">
        <v>56</v>
      </c>
      <c r="E43" s="127" t="s">
        <v>1</v>
      </c>
      <c r="F43" s="127">
        <v>1</v>
      </c>
      <c r="G43" s="133">
        <v>5286</v>
      </c>
      <c r="H43" s="89" t="s">
        <v>137</v>
      </c>
    </row>
    <row r="44" spans="1:16" ht="15.95" customHeight="1" x14ac:dyDescent="0.4">
      <c r="A44" s="82"/>
      <c r="B44" s="138">
        <f t="shared" si="2"/>
        <v>108</v>
      </c>
      <c r="C44" s="139" t="s">
        <v>181</v>
      </c>
      <c r="D44" s="140"/>
      <c r="E44" s="141" t="s">
        <v>184</v>
      </c>
      <c r="F44" s="141">
        <v>1</v>
      </c>
      <c r="G44" s="142">
        <v>104004</v>
      </c>
      <c r="H44" s="140" t="s">
        <v>196</v>
      </c>
    </row>
    <row r="45" spans="1:16" ht="15.95" customHeight="1" x14ac:dyDescent="0.4">
      <c r="A45" s="82"/>
      <c r="B45" s="103">
        <f t="shared" si="2"/>
        <v>109</v>
      </c>
      <c r="C45" s="120" t="s">
        <v>181</v>
      </c>
      <c r="D45" s="105"/>
      <c r="E45" s="118" t="s">
        <v>184</v>
      </c>
      <c r="F45" s="118">
        <v>1</v>
      </c>
      <c r="G45" s="123">
        <v>125514</v>
      </c>
      <c r="H45" s="105" t="s">
        <v>196</v>
      </c>
    </row>
    <row r="46" spans="1:16" ht="15.95" customHeight="1" x14ac:dyDescent="0.4">
      <c r="A46" s="82"/>
      <c r="B46" s="87">
        <f>B45+1</f>
        <v>110</v>
      </c>
      <c r="C46" s="143" t="s">
        <v>182</v>
      </c>
      <c r="D46" s="110"/>
      <c r="E46" s="127" t="s">
        <v>184</v>
      </c>
      <c r="F46" s="127">
        <v>1</v>
      </c>
      <c r="G46" s="144">
        <v>64800</v>
      </c>
      <c r="H46" s="89" t="s">
        <v>137</v>
      </c>
    </row>
    <row r="47" spans="1:16" ht="15.95" customHeight="1" x14ac:dyDescent="0.4">
      <c r="A47" s="82"/>
      <c r="B47" s="83" t="s">
        <v>135</v>
      </c>
      <c r="C47" s="82"/>
      <c r="D47" s="84"/>
      <c r="E47" s="125"/>
      <c r="F47" s="125"/>
      <c r="G47" s="126"/>
      <c r="H47" s="84"/>
    </row>
    <row r="48" spans="1:16" ht="15.95" customHeight="1" x14ac:dyDescent="0.4">
      <c r="A48" s="82"/>
      <c r="B48" s="87" t="s">
        <v>112</v>
      </c>
      <c r="C48" s="88" t="s">
        <v>28</v>
      </c>
      <c r="D48" s="89" t="s">
        <v>29</v>
      </c>
      <c r="E48" s="127" t="s">
        <v>24</v>
      </c>
      <c r="F48" s="127" t="s">
        <v>26</v>
      </c>
      <c r="G48" s="128" t="s">
        <v>27</v>
      </c>
      <c r="H48" s="89" t="s">
        <v>102</v>
      </c>
    </row>
    <row r="49" spans="1:8" ht="15.95" customHeight="1" x14ac:dyDescent="0.4">
      <c r="A49" s="82"/>
      <c r="B49" s="91">
        <v>151</v>
      </c>
      <c r="C49" s="92" t="s">
        <v>57</v>
      </c>
      <c r="D49" s="93" t="s">
        <v>61</v>
      </c>
      <c r="E49" s="129" t="s">
        <v>2</v>
      </c>
      <c r="F49" s="129">
        <v>1</v>
      </c>
      <c r="G49" s="130">
        <v>226</v>
      </c>
      <c r="H49" s="96" t="s">
        <v>137</v>
      </c>
    </row>
    <row r="50" spans="1:8" ht="15.95" customHeight="1" x14ac:dyDescent="0.4">
      <c r="A50" s="82"/>
      <c r="B50" s="103">
        <f t="shared" ref="B50:B77" si="3">B49+1</f>
        <v>152</v>
      </c>
      <c r="C50" s="104" t="s">
        <v>57</v>
      </c>
      <c r="D50" s="105" t="s">
        <v>62</v>
      </c>
      <c r="E50" s="118" t="s">
        <v>2</v>
      </c>
      <c r="F50" s="118">
        <v>1</v>
      </c>
      <c r="G50" s="119">
        <v>484</v>
      </c>
      <c r="H50" s="108" t="s">
        <v>137</v>
      </c>
    </row>
    <row r="51" spans="1:8" ht="15.95" customHeight="1" x14ac:dyDescent="0.4">
      <c r="A51" s="82"/>
      <c r="B51" s="91">
        <f t="shared" si="3"/>
        <v>153</v>
      </c>
      <c r="C51" s="92" t="s">
        <v>58</v>
      </c>
      <c r="D51" s="93" t="s">
        <v>63</v>
      </c>
      <c r="E51" s="129" t="s">
        <v>2</v>
      </c>
      <c r="F51" s="129">
        <v>1</v>
      </c>
      <c r="G51" s="130">
        <v>3065</v>
      </c>
      <c r="H51" s="93" t="s">
        <v>76</v>
      </c>
    </row>
    <row r="52" spans="1:8" ht="15.95" customHeight="1" x14ac:dyDescent="0.4">
      <c r="A52" s="82"/>
      <c r="B52" s="97">
        <f t="shared" si="3"/>
        <v>154</v>
      </c>
      <c r="C52" s="98" t="s">
        <v>58</v>
      </c>
      <c r="D52" s="99" t="s">
        <v>64</v>
      </c>
      <c r="E52" s="116" t="s">
        <v>2</v>
      </c>
      <c r="F52" s="116">
        <v>1</v>
      </c>
      <c r="G52" s="117">
        <v>4685</v>
      </c>
      <c r="H52" s="99" t="s">
        <v>83</v>
      </c>
    </row>
    <row r="53" spans="1:8" ht="15.95" customHeight="1" x14ac:dyDescent="0.4">
      <c r="A53" s="82"/>
      <c r="B53" s="103">
        <f t="shared" si="3"/>
        <v>155</v>
      </c>
      <c r="C53" s="104" t="s">
        <v>58</v>
      </c>
      <c r="D53" s="105" t="s">
        <v>65</v>
      </c>
      <c r="E53" s="118" t="s">
        <v>2</v>
      </c>
      <c r="F53" s="118">
        <v>1</v>
      </c>
      <c r="G53" s="119">
        <v>5646</v>
      </c>
      <c r="H53" s="105" t="s">
        <v>77</v>
      </c>
    </row>
    <row r="54" spans="1:8" ht="15.95" customHeight="1" x14ac:dyDescent="0.4">
      <c r="A54" s="82"/>
      <c r="B54" s="91">
        <f t="shared" si="3"/>
        <v>156</v>
      </c>
      <c r="C54" s="92" t="s">
        <v>59</v>
      </c>
      <c r="D54" s="93" t="s">
        <v>66</v>
      </c>
      <c r="E54" s="129" t="s">
        <v>2</v>
      </c>
      <c r="F54" s="129">
        <v>1</v>
      </c>
      <c r="G54" s="130">
        <v>2761</v>
      </c>
      <c r="H54" s="93" t="s">
        <v>76</v>
      </c>
    </row>
    <row r="55" spans="1:8" ht="15.95" customHeight="1" x14ac:dyDescent="0.4">
      <c r="A55" s="82"/>
      <c r="B55" s="97">
        <f t="shared" si="3"/>
        <v>157</v>
      </c>
      <c r="C55" s="98" t="s">
        <v>60</v>
      </c>
      <c r="D55" s="99" t="s">
        <v>67</v>
      </c>
      <c r="E55" s="116" t="s">
        <v>2</v>
      </c>
      <c r="F55" s="116">
        <v>1</v>
      </c>
      <c r="G55" s="117">
        <v>4537</v>
      </c>
      <c r="H55" s="99" t="s">
        <v>78</v>
      </c>
    </row>
    <row r="56" spans="1:8" ht="15.95" customHeight="1" x14ac:dyDescent="0.4">
      <c r="A56" s="82"/>
      <c r="B56" s="97">
        <f t="shared" si="3"/>
        <v>158</v>
      </c>
      <c r="C56" s="98" t="s">
        <v>60</v>
      </c>
      <c r="D56" s="99" t="s">
        <v>68</v>
      </c>
      <c r="E56" s="116" t="s">
        <v>2</v>
      </c>
      <c r="F56" s="116">
        <v>1</v>
      </c>
      <c r="G56" s="117">
        <v>4935</v>
      </c>
      <c r="H56" s="99" t="s">
        <v>79</v>
      </c>
    </row>
    <row r="57" spans="1:8" ht="15.95" customHeight="1" x14ac:dyDescent="0.4">
      <c r="A57" s="82"/>
      <c r="B57" s="97">
        <f t="shared" si="3"/>
        <v>159</v>
      </c>
      <c r="C57" s="98" t="s">
        <v>60</v>
      </c>
      <c r="D57" s="99" t="s">
        <v>64</v>
      </c>
      <c r="E57" s="116" t="s">
        <v>2</v>
      </c>
      <c r="F57" s="116">
        <v>1</v>
      </c>
      <c r="G57" s="117">
        <v>5599</v>
      </c>
      <c r="H57" s="99" t="s">
        <v>80</v>
      </c>
    </row>
    <row r="58" spans="1:8" ht="15.95" customHeight="1" x14ac:dyDescent="0.4">
      <c r="A58" s="82"/>
      <c r="B58" s="97">
        <f t="shared" si="3"/>
        <v>160</v>
      </c>
      <c r="C58" s="98" t="s">
        <v>60</v>
      </c>
      <c r="D58" s="99" t="s">
        <v>69</v>
      </c>
      <c r="E58" s="116" t="s">
        <v>2</v>
      </c>
      <c r="F58" s="116">
        <v>1</v>
      </c>
      <c r="G58" s="117">
        <v>7669</v>
      </c>
      <c r="H58" s="99" t="s">
        <v>81</v>
      </c>
    </row>
    <row r="59" spans="1:8" ht="15.95" customHeight="1" x14ac:dyDescent="0.4">
      <c r="A59" s="82"/>
      <c r="B59" s="97">
        <f t="shared" si="3"/>
        <v>161</v>
      </c>
      <c r="C59" s="98" t="s">
        <v>60</v>
      </c>
      <c r="D59" s="99" t="s">
        <v>65</v>
      </c>
      <c r="E59" s="116" t="s">
        <v>2</v>
      </c>
      <c r="F59" s="116">
        <v>1</v>
      </c>
      <c r="G59" s="117">
        <v>8067</v>
      </c>
      <c r="H59" s="99" t="s">
        <v>82</v>
      </c>
    </row>
    <row r="60" spans="1:8" ht="15.95" customHeight="1" x14ac:dyDescent="0.4">
      <c r="A60" s="82"/>
      <c r="B60" s="97">
        <f t="shared" si="3"/>
        <v>162</v>
      </c>
      <c r="C60" s="98" t="s">
        <v>70</v>
      </c>
      <c r="D60" s="99" t="s">
        <v>71</v>
      </c>
      <c r="E60" s="116" t="s">
        <v>2</v>
      </c>
      <c r="F60" s="116">
        <v>1</v>
      </c>
      <c r="G60" s="117">
        <v>2102</v>
      </c>
      <c r="H60" s="99" t="s">
        <v>4</v>
      </c>
    </row>
    <row r="61" spans="1:8" ht="15.95" customHeight="1" x14ac:dyDescent="0.4">
      <c r="A61" s="82"/>
      <c r="B61" s="97">
        <f t="shared" si="3"/>
        <v>163</v>
      </c>
      <c r="C61" s="98" t="s">
        <v>70</v>
      </c>
      <c r="D61" s="99" t="s">
        <v>72</v>
      </c>
      <c r="E61" s="116" t="s">
        <v>2</v>
      </c>
      <c r="F61" s="116">
        <v>1</v>
      </c>
      <c r="G61" s="117">
        <v>2487</v>
      </c>
      <c r="H61" s="99" t="s">
        <v>5</v>
      </c>
    </row>
    <row r="62" spans="1:8" ht="15.95" customHeight="1" x14ac:dyDescent="0.4">
      <c r="A62" s="82"/>
      <c r="B62" s="97">
        <f t="shared" si="3"/>
        <v>164</v>
      </c>
      <c r="C62" s="98" t="s">
        <v>70</v>
      </c>
      <c r="D62" s="99" t="s">
        <v>73</v>
      </c>
      <c r="E62" s="116" t="s">
        <v>2</v>
      </c>
      <c r="F62" s="116">
        <v>1</v>
      </c>
      <c r="G62" s="117">
        <v>3817</v>
      </c>
      <c r="H62" s="99" t="s">
        <v>7</v>
      </c>
    </row>
    <row r="63" spans="1:8" ht="15.95" customHeight="1" x14ac:dyDescent="0.4">
      <c r="A63" s="82"/>
      <c r="B63" s="97">
        <f t="shared" si="3"/>
        <v>165</v>
      </c>
      <c r="C63" s="98" t="s">
        <v>70</v>
      </c>
      <c r="D63" s="99" t="s">
        <v>74</v>
      </c>
      <c r="E63" s="116" t="s">
        <v>2</v>
      </c>
      <c r="F63" s="116">
        <v>1</v>
      </c>
      <c r="G63" s="117">
        <v>4395</v>
      </c>
      <c r="H63" s="99" t="s">
        <v>6</v>
      </c>
    </row>
    <row r="64" spans="1:8" ht="15.95" customHeight="1" x14ac:dyDescent="0.4">
      <c r="A64" s="82"/>
      <c r="B64" s="103">
        <f t="shared" si="3"/>
        <v>166</v>
      </c>
      <c r="C64" s="104" t="s">
        <v>70</v>
      </c>
      <c r="D64" s="105" t="s">
        <v>75</v>
      </c>
      <c r="E64" s="118" t="s">
        <v>2</v>
      </c>
      <c r="F64" s="118">
        <v>1</v>
      </c>
      <c r="G64" s="119">
        <v>4491</v>
      </c>
      <c r="H64" s="105" t="s">
        <v>8</v>
      </c>
    </row>
    <row r="65" spans="1:8" ht="15.95" customHeight="1" x14ac:dyDescent="0.4">
      <c r="A65" s="82"/>
      <c r="B65" s="91">
        <f t="shared" si="3"/>
        <v>167</v>
      </c>
      <c r="C65" s="92" t="s">
        <v>9</v>
      </c>
      <c r="D65" s="93" t="s">
        <v>84</v>
      </c>
      <c r="E65" s="129" t="s">
        <v>2</v>
      </c>
      <c r="F65" s="129">
        <v>1</v>
      </c>
      <c r="G65" s="130">
        <v>5794</v>
      </c>
      <c r="H65" s="96" t="s">
        <v>137</v>
      </c>
    </row>
    <row r="66" spans="1:8" ht="15.95" customHeight="1" x14ac:dyDescent="0.4">
      <c r="A66" s="82"/>
      <c r="B66" s="103">
        <f t="shared" si="3"/>
        <v>168</v>
      </c>
      <c r="C66" s="104" t="s">
        <v>9</v>
      </c>
      <c r="D66" s="105" t="s">
        <v>85</v>
      </c>
      <c r="E66" s="118" t="s">
        <v>2</v>
      </c>
      <c r="F66" s="118">
        <v>1</v>
      </c>
      <c r="G66" s="123">
        <v>4098</v>
      </c>
      <c r="H66" s="108" t="s">
        <v>137</v>
      </c>
    </row>
    <row r="67" spans="1:8" ht="15.95" customHeight="1" x14ac:dyDescent="0.4">
      <c r="A67" s="82"/>
      <c r="B67" s="91">
        <f t="shared" si="3"/>
        <v>169</v>
      </c>
      <c r="C67" s="93" t="s">
        <v>11</v>
      </c>
      <c r="D67" s="99" t="s">
        <v>199</v>
      </c>
      <c r="E67" s="129" t="s">
        <v>2</v>
      </c>
      <c r="F67" s="129">
        <v>1</v>
      </c>
      <c r="G67" s="132">
        <v>5999</v>
      </c>
      <c r="H67" s="93" t="s">
        <v>197</v>
      </c>
    </row>
    <row r="68" spans="1:8" ht="15.95" customHeight="1" x14ac:dyDescent="0.4">
      <c r="A68" s="82"/>
      <c r="B68" s="103">
        <f t="shared" si="3"/>
        <v>170</v>
      </c>
      <c r="C68" s="105" t="s">
        <v>11</v>
      </c>
      <c r="D68" s="105" t="s">
        <v>87</v>
      </c>
      <c r="E68" s="118" t="s">
        <v>2</v>
      </c>
      <c r="F68" s="118">
        <v>1</v>
      </c>
      <c r="G68" s="123">
        <v>4305</v>
      </c>
      <c r="H68" s="105" t="s">
        <v>197</v>
      </c>
    </row>
    <row r="69" spans="1:8" ht="15.95" customHeight="1" x14ac:dyDescent="0.4">
      <c r="A69" s="82"/>
      <c r="B69" s="91">
        <f t="shared" si="3"/>
        <v>171</v>
      </c>
      <c r="C69" s="93" t="s">
        <v>209</v>
      </c>
      <c r="D69" s="93" t="s">
        <v>89</v>
      </c>
      <c r="E69" s="94" t="s">
        <v>2</v>
      </c>
      <c r="F69" s="94">
        <v>1</v>
      </c>
      <c r="G69" s="132">
        <v>6055</v>
      </c>
      <c r="H69" s="93" t="s">
        <v>200</v>
      </c>
    </row>
    <row r="70" spans="1:8" ht="15.95" customHeight="1" x14ac:dyDescent="0.4">
      <c r="A70" s="82"/>
      <c r="B70" s="103">
        <f t="shared" si="3"/>
        <v>172</v>
      </c>
      <c r="C70" s="105" t="s">
        <v>209</v>
      </c>
      <c r="D70" s="105" t="s">
        <v>90</v>
      </c>
      <c r="E70" s="106" t="s">
        <v>2</v>
      </c>
      <c r="F70" s="106">
        <v>1</v>
      </c>
      <c r="G70" s="123">
        <v>4134</v>
      </c>
      <c r="H70" s="105" t="s">
        <v>200</v>
      </c>
    </row>
    <row r="71" spans="1:8" ht="15.95" customHeight="1" x14ac:dyDescent="0.4">
      <c r="A71" s="82"/>
      <c r="B71" s="103">
        <f t="shared" si="3"/>
        <v>173</v>
      </c>
      <c r="C71" s="145" t="s">
        <v>201</v>
      </c>
      <c r="D71" s="93" t="s">
        <v>198</v>
      </c>
      <c r="E71" s="94" t="s">
        <v>2</v>
      </c>
      <c r="F71" s="94">
        <v>1</v>
      </c>
      <c r="G71" s="132">
        <v>4656</v>
      </c>
      <c r="H71" s="96" t="s">
        <v>137</v>
      </c>
    </row>
    <row r="72" spans="1:8" ht="15.95" customHeight="1" x14ac:dyDescent="0.4">
      <c r="A72" s="82"/>
      <c r="B72" s="97">
        <f t="shared" si="3"/>
        <v>174</v>
      </c>
      <c r="C72" s="146" t="s">
        <v>12</v>
      </c>
      <c r="D72" s="99" t="s">
        <v>86</v>
      </c>
      <c r="E72" s="100" t="s">
        <v>2</v>
      </c>
      <c r="F72" s="100">
        <v>1</v>
      </c>
      <c r="G72" s="131">
        <v>6089</v>
      </c>
      <c r="H72" s="102" t="s">
        <v>137</v>
      </c>
    </row>
    <row r="73" spans="1:8" ht="15.95" customHeight="1" x14ac:dyDescent="0.4">
      <c r="A73" s="82"/>
      <c r="B73" s="103">
        <f t="shared" si="3"/>
        <v>175</v>
      </c>
      <c r="C73" s="147" t="s">
        <v>12</v>
      </c>
      <c r="D73" s="105" t="s">
        <v>87</v>
      </c>
      <c r="E73" s="106" t="s">
        <v>2</v>
      </c>
      <c r="F73" s="106">
        <v>1</v>
      </c>
      <c r="G73" s="123">
        <v>4395</v>
      </c>
      <c r="H73" s="108" t="s">
        <v>137</v>
      </c>
    </row>
    <row r="74" spans="1:8" ht="15.95" customHeight="1" x14ac:dyDescent="0.4">
      <c r="A74" s="82"/>
      <c r="B74" s="91">
        <f t="shared" si="3"/>
        <v>176</v>
      </c>
      <c r="C74" s="145" t="s">
        <v>88</v>
      </c>
      <c r="D74" s="93" t="s">
        <v>89</v>
      </c>
      <c r="E74" s="94" t="s">
        <v>2</v>
      </c>
      <c r="F74" s="94">
        <v>1</v>
      </c>
      <c r="G74" s="132">
        <v>5918</v>
      </c>
      <c r="H74" s="96" t="s">
        <v>137</v>
      </c>
    </row>
    <row r="75" spans="1:8" ht="15.95" customHeight="1" x14ac:dyDescent="0.4">
      <c r="A75" s="82"/>
      <c r="B75" s="103">
        <f t="shared" si="3"/>
        <v>177</v>
      </c>
      <c r="C75" s="147" t="s">
        <v>117</v>
      </c>
      <c r="D75" s="105" t="s">
        <v>90</v>
      </c>
      <c r="E75" s="106" t="s">
        <v>2</v>
      </c>
      <c r="F75" s="106">
        <v>1</v>
      </c>
      <c r="G75" s="123">
        <v>4224</v>
      </c>
      <c r="H75" s="108" t="s">
        <v>137</v>
      </c>
    </row>
    <row r="76" spans="1:8" ht="15.95" customHeight="1" x14ac:dyDescent="0.4">
      <c r="A76" s="82"/>
      <c r="B76" s="148">
        <f t="shared" si="3"/>
        <v>178</v>
      </c>
      <c r="C76" s="93" t="s">
        <v>150</v>
      </c>
      <c r="D76" s="93" t="s">
        <v>151</v>
      </c>
      <c r="E76" s="96" t="s">
        <v>2</v>
      </c>
      <c r="F76" s="96">
        <v>1</v>
      </c>
      <c r="G76" s="149">
        <v>13140</v>
      </c>
      <c r="H76" s="96" t="s">
        <v>137</v>
      </c>
    </row>
    <row r="77" spans="1:8" ht="15.95" customHeight="1" x14ac:dyDescent="0.4">
      <c r="A77" s="82"/>
      <c r="B77" s="150">
        <f t="shared" si="3"/>
        <v>179</v>
      </c>
      <c r="C77" s="105" t="s">
        <v>150</v>
      </c>
      <c r="D77" s="105" t="s">
        <v>152</v>
      </c>
      <c r="E77" s="108" t="s">
        <v>2</v>
      </c>
      <c r="F77" s="108">
        <v>1</v>
      </c>
      <c r="G77" s="151">
        <v>13734</v>
      </c>
      <c r="H77" s="108" t="s">
        <v>137</v>
      </c>
    </row>
    <row r="78" spans="1:8" ht="15.95" customHeight="1" x14ac:dyDescent="0.4">
      <c r="A78" s="82"/>
      <c r="B78" s="85"/>
      <c r="C78" s="82"/>
      <c r="D78" s="84"/>
      <c r="E78" s="85"/>
      <c r="F78" s="85"/>
      <c r="G78" s="86"/>
      <c r="H78" s="84"/>
    </row>
    <row r="79" spans="1:8" ht="15.95" customHeight="1" x14ac:dyDescent="0.4">
      <c r="A79" s="82"/>
      <c r="B79" s="85"/>
      <c r="C79" s="82"/>
      <c r="D79" s="84"/>
      <c r="E79" s="85"/>
      <c r="F79" s="85"/>
      <c r="G79" s="86"/>
      <c r="H79" s="84"/>
    </row>
    <row r="80" spans="1:8" ht="15.95" customHeight="1" x14ac:dyDescent="0.4">
      <c r="A80" s="82"/>
      <c r="B80" s="85"/>
      <c r="C80" s="82"/>
      <c r="D80" s="84"/>
      <c r="E80" s="85"/>
      <c r="F80" s="85"/>
      <c r="G80" s="86"/>
      <c r="H80" s="84"/>
    </row>
    <row r="81" spans="1:8" ht="15.95" customHeight="1" x14ac:dyDescent="0.4">
      <c r="A81" s="82"/>
      <c r="B81" s="85"/>
      <c r="C81" s="82"/>
      <c r="D81" s="84"/>
      <c r="E81" s="85"/>
      <c r="F81" s="85"/>
      <c r="G81" s="86"/>
      <c r="H81" s="84"/>
    </row>
    <row r="82" spans="1:8" ht="15.95" customHeight="1" x14ac:dyDescent="0.4">
      <c r="A82" s="82"/>
      <c r="B82" s="85"/>
      <c r="C82" s="82"/>
      <c r="D82" s="84"/>
      <c r="E82" s="85"/>
      <c r="F82" s="85"/>
      <c r="G82" s="86"/>
      <c r="H82" s="84"/>
    </row>
    <row r="83" spans="1:8" ht="15.95" customHeight="1" x14ac:dyDescent="0.4">
      <c r="A83" s="82"/>
      <c r="B83" s="85"/>
      <c r="C83" s="82"/>
      <c r="D83" s="84"/>
      <c r="E83" s="85"/>
      <c r="F83" s="85"/>
      <c r="G83" s="86"/>
      <c r="H83" s="84"/>
    </row>
    <row r="84" spans="1:8" ht="15.95" customHeight="1" x14ac:dyDescent="0.4">
      <c r="A84" s="82"/>
      <c r="B84" s="85"/>
      <c r="C84" s="82"/>
      <c r="D84" s="84"/>
      <c r="E84" s="85"/>
      <c r="F84" s="85"/>
      <c r="G84" s="86"/>
      <c r="H84" s="84"/>
    </row>
    <row r="85" spans="1:8" ht="15.95" customHeight="1" x14ac:dyDescent="0.4">
      <c r="A85" s="82"/>
      <c r="B85" s="85"/>
      <c r="C85" s="82"/>
      <c r="D85" s="84"/>
      <c r="E85" s="85"/>
      <c r="F85" s="85"/>
      <c r="G85" s="86"/>
      <c r="H85" s="84"/>
    </row>
    <row r="86" spans="1:8" ht="15.95" customHeight="1" x14ac:dyDescent="0.4">
      <c r="A86" s="82"/>
      <c r="B86" s="85"/>
      <c r="C86" s="82"/>
      <c r="D86" s="84"/>
      <c r="E86" s="85"/>
      <c r="F86" s="85"/>
      <c r="G86" s="86"/>
      <c r="H86" s="84"/>
    </row>
    <row r="87" spans="1:8" ht="15.95" customHeight="1" x14ac:dyDescent="0.4">
      <c r="A87" s="82"/>
      <c r="B87" s="85"/>
      <c r="C87" s="82"/>
      <c r="D87" s="84"/>
      <c r="E87" s="85"/>
      <c r="F87" s="85"/>
      <c r="G87" s="86"/>
      <c r="H87" s="84"/>
    </row>
    <row r="88" spans="1:8" ht="15.95" customHeight="1" x14ac:dyDescent="0.4">
      <c r="A88" s="82"/>
      <c r="B88" s="85"/>
      <c r="C88" s="82"/>
      <c r="D88" s="84"/>
      <c r="E88" s="85"/>
      <c r="F88" s="85"/>
      <c r="G88" s="86"/>
      <c r="H88" s="84"/>
    </row>
    <row r="89" spans="1:8" ht="15.95" customHeight="1" x14ac:dyDescent="0.4">
      <c r="A89" s="82"/>
      <c r="B89" s="85"/>
      <c r="C89" s="82"/>
      <c r="D89" s="84"/>
      <c r="E89" s="85"/>
      <c r="F89" s="85"/>
      <c r="G89" s="86"/>
      <c r="H89" s="84"/>
    </row>
    <row r="90" spans="1:8" ht="15.95" customHeight="1" x14ac:dyDescent="0.4">
      <c r="A90" s="82"/>
      <c r="B90" s="85"/>
      <c r="C90" s="82"/>
      <c r="D90" s="84"/>
      <c r="E90" s="85"/>
      <c r="F90" s="85"/>
      <c r="G90" s="86"/>
      <c r="H90" s="84"/>
    </row>
    <row r="91" spans="1:8" ht="15.95" customHeight="1" x14ac:dyDescent="0.4">
      <c r="A91" s="82"/>
      <c r="B91" s="85"/>
      <c r="C91" s="82"/>
      <c r="D91" s="84"/>
      <c r="E91" s="85"/>
      <c r="F91" s="85"/>
      <c r="G91" s="86"/>
      <c r="H91" s="84"/>
    </row>
    <row r="92" spans="1:8" ht="15.95" customHeight="1" x14ac:dyDescent="0.4">
      <c r="A92" s="82"/>
      <c r="B92" s="85"/>
      <c r="C92" s="82"/>
      <c r="D92" s="84"/>
      <c r="E92" s="85"/>
      <c r="F92" s="85"/>
      <c r="G92" s="86"/>
      <c r="H92" s="84"/>
    </row>
    <row r="93" spans="1:8" ht="15.95" customHeight="1" x14ac:dyDescent="0.4">
      <c r="A93" s="82"/>
      <c r="B93" s="83" t="s">
        <v>136</v>
      </c>
      <c r="C93" s="82"/>
      <c r="D93" s="84"/>
      <c r="E93" s="85"/>
      <c r="F93" s="85"/>
      <c r="G93" s="86"/>
      <c r="H93" s="84"/>
    </row>
    <row r="94" spans="1:8" ht="15.95" customHeight="1" x14ac:dyDescent="0.4">
      <c r="A94" s="82"/>
      <c r="B94" s="87" t="s">
        <v>112</v>
      </c>
      <c r="C94" s="88" t="s">
        <v>28</v>
      </c>
      <c r="D94" s="89" t="s">
        <v>29</v>
      </c>
      <c r="E94" s="127" t="s">
        <v>24</v>
      </c>
      <c r="F94" s="127" t="s">
        <v>26</v>
      </c>
      <c r="G94" s="128" t="s">
        <v>27</v>
      </c>
      <c r="H94" s="89" t="s">
        <v>102</v>
      </c>
    </row>
    <row r="95" spans="1:8" ht="15.95" customHeight="1" x14ac:dyDescent="0.4">
      <c r="A95" s="82"/>
      <c r="B95" s="91">
        <v>201</v>
      </c>
      <c r="C95" s="92" t="s">
        <v>13</v>
      </c>
      <c r="D95" s="93" t="s">
        <v>14</v>
      </c>
      <c r="E95" s="129" t="s">
        <v>1</v>
      </c>
      <c r="F95" s="129">
        <v>1</v>
      </c>
      <c r="G95" s="130">
        <v>10888</v>
      </c>
      <c r="H95" s="96" t="s">
        <v>137</v>
      </c>
    </row>
    <row r="96" spans="1:8" ht="15.95" customHeight="1" x14ac:dyDescent="0.4">
      <c r="A96" s="82"/>
      <c r="B96" s="97">
        <f t="shared" ref="B96:B99" si="4">B95+1</f>
        <v>202</v>
      </c>
      <c r="C96" s="98" t="s">
        <v>13</v>
      </c>
      <c r="D96" s="99" t="s">
        <v>15</v>
      </c>
      <c r="E96" s="116" t="s">
        <v>1</v>
      </c>
      <c r="F96" s="116">
        <v>1</v>
      </c>
      <c r="G96" s="117">
        <v>11719</v>
      </c>
      <c r="H96" s="102" t="s">
        <v>137</v>
      </c>
    </row>
    <row r="97" spans="1:8" ht="15.95" customHeight="1" x14ac:dyDescent="0.4">
      <c r="A97" s="82"/>
      <c r="B97" s="97">
        <f t="shared" si="4"/>
        <v>203</v>
      </c>
      <c r="C97" s="98" t="s">
        <v>13</v>
      </c>
      <c r="D97" s="99" t="s">
        <v>16</v>
      </c>
      <c r="E97" s="116" t="s">
        <v>1</v>
      </c>
      <c r="F97" s="116">
        <v>1</v>
      </c>
      <c r="G97" s="117">
        <v>14826</v>
      </c>
      <c r="H97" s="102" t="s">
        <v>137</v>
      </c>
    </row>
    <row r="98" spans="1:8" ht="15.95" customHeight="1" x14ac:dyDescent="0.4">
      <c r="A98" s="82"/>
      <c r="B98" s="97">
        <f t="shared" si="4"/>
        <v>204</v>
      </c>
      <c r="C98" s="98" t="s">
        <v>13</v>
      </c>
      <c r="D98" s="99" t="s">
        <v>17</v>
      </c>
      <c r="E98" s="116" t="s">
        <v>1</v>
      </c>
      <c r="F98" s="116">
        <v>1</v>
      </c>
      <c r="G98" s="117">
        <v>16200</v>
      </c>
      <c r="H98" s="102" t="s">
        <v>137</v>
      </c>
    </row>
    <row r="99" spans="1:8" ht="15.95" customHeight="1" x14ac:dyDescent="0.4">
      <c r="A99" s="82"/>
      <c r="B99" s="97">
        <f t="shared" si="4"/>
        <v>205</v>
      </c>
      <c r="C99" s="98" t="s">
        <v>13</v>
      </c>
      <c r="D99" s="99" t="s">
        <v>18</v>
      </c>
      <c r="E99" s="116" t="s">
        <v>1</v>
      </c>
      <c r="F99" s="116">
        <v>1</v>
      </c>
      <c r="G99" s="117">
        <v>17031</v>
      </c>
      <c r="H99" s="102" t="s">
        <v>137</v>
      </c>
    </row>
    <row r="100" spans="1:8" ht="15.95" customHeight="1" x14ac:dyDescent="0.4">
      <c r="A100" s="82"/>
      <c r="B100" s="103">
        <f t="shared" ref="B100:B118" si="5">B99+1</f>
        <v>206</v>
      </c>
      <c r="C100" s="104" t="s">
        <v>13</v>
      </c>
      <c r="D100" s="105" t="s">
        <v>19</v>
      </c>
      <c r="E100" s="118" t="s">
        <v>1</v>
      </c>
      <c r="F100" s="118">
        <v>1</v>
      </c>
      <c r="G100" s="119">
        <v>21301</v>
      </c>
      <c r="H100" s="108" t="s">
        <v>137</v>
      </c>
    </row>
    <row r="101" spans="1:8" ht="15.95" customHeight="1" x14ac:dyDescent="0.4">
      <c r="A101" s="82"/>
      <c r="B101" s="91">
        <f t="shared" si="5"/>
        <v>207</v>
      </c>
      <c r="C101" s="93" t="s">
        <v>115</v>
      </c>
      <c r="D101" s="93" t="s">
        <v>157</v>
      </c>
      <c r="E101" s="129" t="s">
        <v>156</v>
      </c>
      <c r="F101" s="129">
        <v>1</v>
      </c>
      <c r="G101" s="130">
        <v>6073</v>
      </c>
      <c r="H101" s="96" t="s">
        <v>137</v>
      </c>
    </row>
    <row r="102" spans="1:8" ht="15.95" customHeight="1" x14ac:dyDescent="0.4">
      <c r="A102" s="82"/>
      <c r="B102" s="97">
        <f t="shared" si="5"/>
        <v>208</v>
      </c>
      <c r="C102" s="99" t="s">
        <v>115</v>
      </c>
      <c r="D102" s="99" t="s">
        <v>158</v>
      </c>
      <c r="E102" s="116" t="s">
        <v>156</v>
      </c>
      <c r="F102" s="116">
        <v>1</v>
      </c>
      <c r="G102" s="117">
        <v>8083</v>
      </c>
      <c r="H102" s="102" t="s">
        <v>137</v>
      </c>
    </row>
    <row r="103" spans="1:8" ht="15.95" customHeight="1" x14ac:dyDescent="0.4">
      <c r="A103" s="82"/>
      <c r="B103" s="97">
        <f t="shared" si="5"/>
        <v>209</v>
      </c>
      <c r="C103" s="99" t="s">
        <v>115</v>
      </c>
      <c r="D103" s="99" t="s">
        <v>159</v>
      </c>
      <c r="E103" s="116" t="s">
        <v>156</v>
      </c>
      <c r="F103" s="116">
        <v>1</v>
      </c>
      <c r="G103" s="117">
        <v>9948</v>
      </c>
      <c r="H103" s="102" t="s">
        <v>137</v>
      </c>
    </row>
    <row r="104" spans="1:8" ht="15.95" customHeight="1" x14ac:dyDescent="0.4">
      <c r="A104" s="82"/>
      <c r="B104" s="97">
        <f t="shared" si="5"/>
        <v>210</v>
      </c>
      <c r="C104" s="99" t="s">
        <v>115</v>
      </c>
      <c r="D104" s="99" t="s">
        <v>160</v>
      </c>
      <c r="E104" s="116" t="s">
        <v>156</v>
      </c>
      <c r="F104" s="116">
        <v>1</v>
      </c>
      <c r="G104" s="117">
        <v>12114</v>
      </c>
      <c r="H104" s="102" t="s">
        <v>137</v>
      </c>
    </row>
    <row r="105" spans="1:8" ht="15.95" customHeight="1" x14ac:dyDescent="0.4">
      <c r="A105" s="82"/>
      <c r="B105" s="97">
        <f t="shared" si="5"/>
        <v>211</v>
      </c>
      <c r="C105" s="99" t="s">
        <v>115</v>
      </c>
      <c r="D105" s="99" t="s">
        <v>161</v>
      </c>
      <c r="E105" s="116" t="s">
        <v>156</v>
      </c>
      <c r="F105" s="116">
        <v>1</v>
      </c>
      <c r="G105" s="117">
        <v>7164</v>
      </c>
      <c r="H105" s="102" t="s">
        <v>137</v>
      </c>
    </row>
    <row r="106" spans="1:8" ht="15.95" customHeight="1" x14ac:dyDescent="0.4">
      <c r="A106" s="82"/>
      <c r="B106" s="97">
        <f t="shared" si="5"/>
        <v>212</v>
      </c>
      <c r="C106" s="99" t="s">
        <v>115</v>
      </c>
      <c r="D106" s="99" t="s">
        <v>162</v>
      </c>
      <c r="E106" s="116" t="s">
        <v>156</v>
      </c>
      <c r="F106" s="116">
        <v>1</v>
      </c>
      <c r="G106" s="117">
        <v>9725</v>
      </c>
      <c r="H106" s="102" t="s">
        <v>137</v>
      </c>
    </row>
    <row r="107" spans="1:8" ht="15.95" customHeight="1" x14ac:dyDescent="0.4">
      <c r="A107" s="82"/>
      <c r="B107" s="97">
        <f t="shared" si="5"/>
        <v>213</v>
      </c>
      <c r="C107" s="99" t="s">
        <v>115</v>
      </c>
      <c r="D107" s="99" t="s">
        <v>163</v>
      </c>
      <c r="E107" s="116" t="s">
        <v>156</v>
      </c>
      <c r="F107" s="116">
        <v>1</v>
      </c>
      <c r="G107" s="117">
        <v>12128</v>
      </c>
      <c r="H107" s="102" t="s">
        <v>137</v>
      </c>
    </row>
    <row r="108" spans="1:8" ht="15.95" customHeight="1" x14ac:dyDescent="0.4">
      <c r="A108" s="82"/>
      <c r="B108" s="97">
        <f t="shared" si="5"/>
        <v>214</v>
      </c>
      <c r="C108" s="99" t="s">
        <v>115</v>
      </c>
      <c r="D108" s="99" t="s">
        <v>164</v>
      </c>
      <c r="E108" s="116" t="s">
        <v>156</v>
      </c>
      <c r="F108" s="116">
        <v>1</v>
      </c>
      <c r="G108" s="117">
        <v>14846</v>
      </c>
      <c r="H108" s="102" t="s">
        <v>137</v>
      </c>
    </row>
    <row r="109" spans="1:8" ht="15.95" customHeight="1" x14ac:dyDescent="0.4">
      <c r="A109" s="82"/>
      <c r="B109" s="97">
        <f t="shared" si="5"/>
        <v>215</v>
      </c>
      <c r="C109" s="99" t="s">
        <v>115</v>
      </c>
      <c r="D109" s="99" t="s">
        <v>166</v>
      </c>
      <c r="E109" s="116" t="s">
        <v>156</v>
      </c>
      <c r="F109" s="116">
        <v>1</v>
      </c>
      <c r="G109" s="117">
        <v>10614</v>
      </c>
      <c r="H109" s="102" t="s">
        <v>137</v>
      </c>
    </row>
    <row r="110" spans="1:8" ht="15.95" customHeight="1" x14ac:dyDescent="0.4">
      <c r="A110" s="82"/>
      <c r="B110" s="97">
        <f t="shared" si="5"/>
        <v>216</v>
      </c>
      <c r="C110" s="99" t="s">
        <v>115</v>
      </c>
      <c r="D110" s="99" t="s">
        <v>167</v>
      </c>
      <c r="E110" s="116" t="s">
        <v>156</v>
      </c>
      <c r="F110" s="116">
        <v>1</v>
      </c>
      <c r="G110" s="117">
        <v>13883</v>
      </c>
      <c r="H110" s="102" t="s">
        <v>137</v>
      </c>
    </row>
    <row r="111" spans="1:8" ht="15.95" customHeight="1" x14ac:dyDescent="0.4">
      <c r="A111" s="82"/>
      <c r="B111" s="97">
        <f t="shared" si="5"/>
        <v>217</v>
      </c>
      <c r="C111" s="99" t="s">
        <v>115</v>
      </c>
      <c r="D111" s="99" t="s">
        <v>168</v>
      </c>
      <c r="E111" s="116" t="s">
        <v>156</v>
      </c>
      <c r="F111" s="116">
        <v>1</v>
      </c>
      <c r="G111" s="117">
        <v>16837</v>
      </c>
      <c r="H111" s="102" t="s">
        <v>137</v>
      </c>
    </row>
    <row r="112" spans="1:8" ht="15.95" customHeight="1" x14ac:dyDescent="0.4">
      <c r="A112" s="82"/>
      <c r="B112" s="97">
        <f t="shared" si="5"/>
        <v>218</v>
      </c>
      <c r="C112" s="99" t="s">
        <v>115</v>
      </c>
      <c r="D112" s="99" t="s">
        <v>165</v>
      </c>
      <c r="E112" s="116" t="s">
        <v>156</v>
      </c>
      <c r="F112" s="116">
        <v>1</v>
      </c>
      <c r="G112" s="117">
        <v>20408</v>
      </c>
      <c r="H112" s="102" t="s">
        <v>137</v>
      </c>
    </row>
    <row r="113" spans="1:10" ht="15.95" customHeight="1" x14ac:dyDescent="0.4">
      <c r="A113" s="82"/>
      <c r="B113" s="97">
        <f t="shared" si="5"/>
        <v>219</v>
      </c>
      <c r="C113" s="99" t="s">
        <v>115</v>
      </c>
      <c r="D113" s="99" t="s">
        <v>169</v>
      </c>
      <c r="E113" s="116" t="s">
        <v>156</v>
      </c>
      <c r="F113" s="116">
        <v>1</v>
      </c>
      <c r="G113" s="117">
        <v>11705</v>
      </c>
      <c r="H113" s="102" t="s">
        <v>137</v>
      </c>
    </row>
    <row r="114" spans="1:10" ht="15.95" customHeight="1" x14ac:dyDescent="0.4">
      <c r="A114" s="82"/>
      <c r="B114" s="97">
        <f t="shared" si="5"/>
        <v>220</v>
      </c>
      <c r="C114" s="99" t="s">
        <v>115</v>
      </c>
      <c r="D114" s="99" t="s">
        <v>170</v>
      </c>
      <c r="E114" s="100" t="s">
        <v>156</v>
      </c>
      <c r="F114" s="100">
        <v>1</v>
      </c>
      <c r="G114" s="101">
        <v>15525</v>
      </c>
      <c r="H114" s="102" t="s">
        <v>137</v>
      </c>
    </row>
    <row r="115" spans="1:10" ht="15.95" customHeight="1" x14ac:dyDescent="0.4">
      <c r="A115" s="82"/>
      <c r="B115" s="97">
        <f t="shared" si="5"/>
        <v>221</v>
      </c>
      <c r="C115" s="99" t="s">
        <v>115</v>
      </c>
      <c r="D115" s="99" t="s">
        <v>171</v>
      </c>
      <c r="E115" s="100" t="s">
        <v>156</v>
      </c>
      <c r="F115" s="100">
        <v>1</v>
      </c>
      <c r="G115" s="101">
        <v>19018</v>
      </c>
      <c r="H115" s="102" t="s">
        <v>137</v>
      </c>
    </row>
    <row r="116" spans="1:10" ht="15.95" customHeight="1" x14ac:dyDescent="0.4">
      <c r="A116" s="82"/>
      <c r="B116" s="97">
        <f t="shared" si="5"/>
        <v>222</v>
      </c>
      <c r="C116" s="99" t="s">
        <v>115</v>
      </c>
      <c r="D116" s="99" t="s">
        <v>172</v>
      </c>
      <c r="E116" s="100" t="s">
        <v>156</v>
      </c>
      <c r="F116" s="100">
        <v>1</v>
      </c>
      <c r="G116" s="101">
        <v>15822</v>
      </c>
      <c r="H116" s="102" t="s">
        <v>137</v>
      </c>
    </row>
    <row r="117" spans="1:10" ht="15.95" customHeight="1" x14ac:dyDescent="0.4">
      <c r="A117" s="82"/>
      <c r="B117" s="97">
        <f t="shared" si="5"/>
        <v>223</v>
      </c>
      <c r="C117" s="99" t="s">
        <v>115</v>
      </c>
      <c r="D117" s="99" t="s">
        <v>173</v>
      </c>
      <c r="E117" s="100" t="s">
        <v>156</v>
      </c>
      <c r="F117" s="100">
        <v>1</v>
      </c>
      <c r="G117" s="101">
        <v>20655</v>
      </c>
      <c r="H117" s="102" t="s">
        <v>137</v>
      </c>
    </row>
    <row r="118" spans="1:10" ht="15.95" customHeight="1" x14ac:dyDescent="0.4">
      <c r="A118" s="82"/>
      <c r="B118" s="97">
        <f t="shared" si="5"/>
        <v>224</v>
      </c>
      <c r="C118" s="99" t="s">
        <v>115</v>
      </c>
      <c r="D118" s="99" t="s">
        <v>174</v>
      </c>
      <c r="E118" s="100" t="s">
        <v>156</v>
      </c>
      <c r="F118" s="100">
        <v>1</v>
      </c>
      <c r="G118" s="101">
        <v>25029</v>
      </c>
      <c r="H118" s="102" t="s">
        <v>137</v>
      </c>
    </row>
    <row r="119" spans="1:10" ht="15.95" customHeight="1" x14ac:dyDescent="0.35">
      <c r="A119" s="82"/>
      <c r="B119" s="91">
        <f t="shared" ref="B119:B124" si="6">B118+1</f>
        <v>225</v>
      </c>
      <c r="C119" s="93" t="s">
        <v>118</v>
      </c>
      <c r="D119" s="93" t="s">
        <v>21</v>
      </c>
      <c r="E119" s="94" t="s">
        <v>20</v>
      </c>
      <c r="F119" s="94">
        <v>1</v>
      </c>
      <c r="G119" s="95">
        <v>10832</v>
      </c>
      <c r="H119" s="93" t="s">
        <v>119</v>
      </c>
      <c r="J119" s="1"/>
    </row>
    <row r="120" spans="1:10" ht="15.95" customHeight="1" x14ac:dyDescent="0.35">
      <c r="A120" s="82"/>
      <c r="B120" s="103">
        <f t="shared" si="6"/>
        <v>226</v>
      </c>
      <c r="C120" s="105" t="s">
        <v>121</v>
      </c>
      <c r="D120" s="105"/>
      <c r="E120" s="106" t="s">
        <v>22</v>
      </c>
      <c r="F120" s="106">
        <v>1</v>
      </c>
      <c r="G120" s="107">
        <v>3470</v>
      </c>
      <c r="H120" s="105" t="s">
        <v>120</v>
      </c>
      <c r="J120" s="1"/>
    </row>
    <row r="121" spans="1:10" ht="15.95" customHeight="1" x14ac:dyDescent="0.35">
      <c r="A121" s="82"/>
      <c r="B121" s="91">
        <f t="shared" si="6"/>
        <v>227</v>
      </c>
      <c r="C121" s="93" t="s">
        <v>122</v>
      </c>
      <c r="D121" s="93"/>
      <c r="E121" s="96" t="s">
        <v>154</v>
      </c>
      <c r="F121" s="94">
        <v>1</v>
      </c>
      <c r="G121" s="95">
        <v>30060</v>
      </c>
      <c r="H121" s="96" t="s">
        <v>137</v>
      </c>
      <c r="J121" s="1"/>
    </row>
    <row r="122" spans="1:10" ht="15.95" customHeight="1" x14ac:dyDescent="0.4">
      <c r="A122" s="82"/>
      <c r="B122" s="103">
        <f t="shared" si="6"/>
        <v>228</v>
      </c>
      <c r="C122" s="105" t="s">
        <v>116</v>
      </c>
      <c r="D122" s="105"/>
      <c r="E122" s="108" t="s">
        <v>154</v>
      </c>
      <c r="F122" s="106">
        <v>1</v>
      </c>
      <c r="G122" s="107">
        <v>25560</v>
      </c>
      <c r="H122" s="108" t="s">
        <v>137</v>
      </c>
    </row>
    <row r="123" spans="1:10" ht="15.95" customHeight="1" x14ac:dyDescent="0.4">
      <c r="A123" s="82"/>
      <c r="B123" s="91">
        <f t="shared" si="6"/>
        <v>229</v>
      </c>
      <c r="C123" s="92" t="s">
        <v>128</v>
      </c>
      <c r="D123" s="93"/>
      <c r="E123" s="94" t="s">
        <v>23</v>
      </c>
      <c r="F123" s="94">
        <v>1</v>
      </c>
      <c r="G123" s="95">
        <v>43380</v>
      </c>
      <c r="H123" s="96" t="s">
        <v>137</v>
      </c>
    </row>
    <row r="124" spans="1:10" ht="15.95" customHeight="1" x14ac:dyDescent="0.4">
      <c r="A124" s="82"/>
      <c r="B124" s="103">
        <f t="shared" si="6"/>
        <v>230</v>
      </c>
      <c r="C124" s="104" t="s">
        <v>153</v>
      </c>
      <c r="D124" s="105"/>
      <c r="E124" s="106" t="s">
        <v>129</v>
      </c>
      <c r="F124" s="106">
        <v>1</v>
      </c>
      <c r="G124" s="107">
        <v>49140</v>
      </c>
      <c r="H124" s="108" t="s">
        <v>137</v>
      </c>
    </row>
    <row r="125" spans="1:10" ht="15.95" customHeight="1" x14ac:dyDescent="0.4">
      <c r="A125" s="82"/>
      <c r="B125" s="85"/>
      <c r="C125" s="82"/>
      <c r="D125" s="84"/>
      <c r="E125" s="85"/>
      <c r="F125" s="85"/>
      <c r="G125" s="86"/>
      <c r="H125" s="152"/>
    </row>
    <row r="126" spans="1:10" ht="15.95" customHeight="1" x14ac:dyDescent="0.4">
      <c r="A126" s="82"/>
      <c r="B126" s="83" t="s">
        <v>25</v>
      </c>
      <c r="C126" s="82"/>
      <c r="D126" s="84"/>
      <c r="E126" s="85"/>
      <c r="F126" s="85"/>
      <c r="G126" s="86"/>
      <c r="H126" s="152"/>
    </row>
    <row r="127" spans="1:10" ht="15.95" customHeight="1" x14ac:dyDescent="0.4">
      <c r="A127" s="82"/>
      <c r="B127" s="87" t="s">
        <v>112</v>
      </c>
      <c r="C127" s="88" t="s">
        <v>28</v>
      </c>
      <c r="D127" s="89" t="s">
        <v>29</v>
      </c>
      <c r="E127" s="88" t="s">
        <v>24</v>
      </c>
      <c r="F127" s="88" t="s">
        <v>26</v>
      </c>
      <c r="G127" s="90" t="s">
        <v>27</v>
      </c>
      <c r="H127" s="89" t="s">
        <v>102</v>
      </c>
    </row>
    <row r="128" spans="1:10" ht="15.95" customHeight="1" x14ac:dyDescent="0.35">
      <c r="A128" s="82"/>
      <c r="B128" s="91">
        <v>251</v>
      </c>
      <c r="C128" s="93" t="s">
        <v>123</v>
      </c>
      <c r="D128" s="93" t="s">
        <v>124</v>
      </c>
      <c r="E128" s="94" t="s">
        <v>125</v>
      </c>
      <c r="F128" s="94">
        <v>1</v>
      </c>
      <c r="G128" s="95">
        <v>531</v>
      </c>
      <c r="H128" s="96" t="s">
        <v>137</v>
      </c>
      <c r="J128" s="1"/>
    </row>
    <row r="129" spans="1:10" ht="15.95" customHeight="1" x14ac:dyDescent="0.35">
      <c r="A129" s="82"/>
      <c r="B129" s="103">
        <f t="shared" ref="B129" si="7">B128+1</f>
        <v>252</v>
      </c>
      <c r="C129" s="105" t="s">
        <v>126</v>
      </c>
      <c r="D129" s="105" t="s">
        <v>127</v>
      </c>
      <c r="E129" s="106" t="s">
        <v>139</v>
      </c>
      <c r="F129" s="106">
        <v>1</v>
      </c>
      <c r="G129" s="107">
        <v>99</v>
      </c>
      <c r="H129" s="108" t="s">
        <v>137</v>
      </c>
      <c r="J129" s="1"/>
    </row>
    <row r="130" spans="1:10" ht="15.95" customHeight="1" x14ac:dyDescent="0.4">
      <c r="A130" s="82"/>
      <c r="B130" s="153"/>
      <c r="C130" s="154"/>
      <c r="D130" s="155"/>
      <c r="E130" s="156"/>
      <c r="F130" s="156"/>
      <c r="G130" s="157"/>
      <c r="H130" s="158"/>
    </row>
    <row r="131" spans="1:10" ht="15.95" customHeight="1" x14ac:dyDescent="0.4">
      <c r="A131" s="82"/>
      <c r="B131" s="85"/>
      <c r="C131" s="82"/>
      <c r="D131" s="84"/>
      <c r="E131" s="85"/>
      <c r="F131" s="85"/>
      <c r="G131" s="86"/>
      <c r="H131" s="84"/>
    </row>
    <row r="132" spans="1:10" ht="15.95" customHeight="1" x14ac:dyDescent="0.4">
      <c r="A132" s="82"/>
      <c r="B132" s="85"/>
      <c r="C132" s="82"/>
      <c r="D132" s="84"/>
      <c r="E132" s="85"/>
      <c r="F132" s="85"/>
      <c r="G132" s="86"/>
      <c r="H132" s="84"/>
    </row>
    <row r="133" spans="1:10" ht="15.95" customHeight="1" x14ac:dyDescent="0.4">
      <c r="A133" s="82"/>
      <c r="B133" s="85"/>
      <c r="C133" s="82"/>
      <c r="D133" s="84"/>
      <c r="E133" s="85"/>
      <c r="F133" s="85"/>
      <c r="G133" s="86"/>
      <c r="H133" s="84"/>
    </row>
    <row r="134" spans="1:10" ht="15.95" customHeight="1" x14ac:dyDescent="0.4">
      <c r="A134" s="82"/>
      <c r="B134" s="85"/>
      <c r="C134" s="82"/>
      <c r="D134" s="84"/>
      <c r="E134" s="85"/>
      <c r="F134" s="85"/>
      <c r="G134" s="86"/>
      <c r="H134" s="84"/>
    </row>
    <row r="135" spans="1:10" ht="15.95" customHeight="1" x14ac:dyDescent="0.4">
      <c r="A135" s="82"/>
      <c r="B135" s="85"/>
      <c r="C135" s="82"/>
      <c r="D135" s="84"/>
      <c r="E135" s="85"/>
      <c r="F135" s="85"/>
      <c r="G135" s="86"/>
      <c r="H135" s="84"/>
    </row>
    <row r="136" spans="1:10" ht="15.95" customHeight="1" x14ac:dyDescent="0.4">
      <c r="A136" s="82"/>
      <c r="B136" s="85"/>
      <c r="C136" s="82"/>
      <c r="D136" s="84"/>
      <c r="E136" s="85"/>
      <c r="F136" s="85"/>
      <c r="G136" s="86"/>
      <c r="H136" s="84"/>
    </row>
    <row r="137" spans="1:10" ht="15.95" customHeight="1" x14ac:dyDescent="0.4">
      <c r="A137" s="82"/>
      <c r="B137" s="85"/>
      <c r="C137" s="82"/>
      <c r="D137" s="84"/>
      <c r="E137" s="85"/>
      <c r="F137" s="85"/>
      <c r="G137" s="86"/>
      <c r="H137" s="84"/>
    </row>
    <row r="138" spans="1:10" ht="15.95" customHeight="1" x14ac:dyDescent="0.4">
      <c r="A138" s="82"/>
      <c r="B138" s="85"/>
      <c r="C138" s="82"/>
      <c r="D138" s="84"/>
      <c r="E138" s="85"/>
      <c r="F138" s="85"/>
      <c r="G138" s="86"/>
      <c r="H138" s="84"/>
    </row>
    <row r="139" spans="1:10" ht="15.95" customHeight="1" x14ac:dyDescent="0.4">
      <c r="A139" s="82"/>
      <c r="B139" s="83" t="s">
        <v>177</v>
      </c>
      <c r="C139" s="82"/>
      <c r="D139" s="84"/>
      <c r="E139" s="85"/>
      <c r="F139" s="85"/>
      <c r="G139" s="86"/>
      <c r="H139" s="84"/>
    </row>
    <row r="140" spans="1:10" ht="15.95" customHeight="1" x14ac:dyDescent="0.4">
      <c r="A140" s="82"/>
      <c r="B140" s="88" t="s">
        <v>112</v>
      </c>
      <c r="C140" s="88" t="s">
        <v>28</v>
      </c>
      <c r="D140" s="89" t="s">
        <v>29</v>
      </c>
      <c r="E140" s="88" t="s">
        <v>24</v>
      </c>
      <c r="F140" s="88" t="s">
        <v>26</v>
      </c>
      <c r="G140" s="90" t="s">
        <v>27</v>
      </c>
      <c r="H140" s="89" t="s">
        <v>102</v>
      </c>
    </row>
    <row r="141" spans="1:10" ht="15.95" customHeight="1" x14ac:dyDescent="0.4">
      <c r="A141" s="82"/>
      <c r="B141" s="91">
        <v>1001</v>
      </c>
      <c r="C141" s="92" t="s">
        <v>0</v>
      </c>
      <c r="D141" s="93" t="s">
        <v>185</v>
      </c>
      <c r="E141" s="94" t="s">
        <v>1</v>
      </c>
      <c r="F141" s="94">
        <v>1</v>
      </c>
      <c r="G141" s="95">
        <v>1571</v>
      </c>
      <c r="H141" s="96" t="s">
        <v>106</v>
      </c>
      <c r="J141" s="5"/>
    </row>
    <row r="142" spans="1:10" ht="15.95" customHeight="1" x14ac:dyDescent="0.4">
      <c r="A142" s="82"/>
      <c r="B142" s="97">
        <f>B141+1</f>
        <v>1002</v>
      </c>
      <c r="C142" s="98" t="s">
        <v>0</v>
      </c>
      <c r="D142" s="99" t="s">
        <v>32</v>
      </c>
      <c r="E142" s="100" t="s">
        <v>1</v>
      </c>
      <c r="F142" s="100">
        <v>1</v>
      </c>
      <c r="G142" s="101">
        <v>3193</v>
      </c>
      <c r="H142" s="102" t="s">
        <v>106</v>
      </c>
    </row>
    <row r="143" spans="1:10" ht="15.95" customHeight="1" x14ac:dyDescent="0.4">
      <c r="A143" s="82"/>
      <c r="B143" s="97">
        <f t="shared" ref="B143:B157" si="8">B142+1</f>
        <v>1003</v>
      </c>
      <c r="C143" s="98" t="s">
        <v>0</v>
      </c>
      <c r="D143" s="99" t="s">
        <v>33</v>
      </c>
      <c r="E143" s="100" t="s">
        <v>1</v>
      </c>
      <c r="F143" s="100">
        <v>1</v>
      </c>
      <c r="G143" s="101">
        <v>2782</v>
      </c>
      <c r="H143" s="102" t="s">
        <v>106</v>
      </c>
    </row>
    <row r="144" spans="1:10" ht="15.95" customHeight="1" x14ac:dyDescent="0.4">
      <c r="A144" s="82"/>
      <c r="B144" s="103">
        <f t="shared" si="8"/>
        <v>1004</v>
      </c>
      <c r="C144" s="104" t="s">
        <v>0</v>
      </c>
      <c r="D144" s="105" t="s">
        <v>34</v>
      </c>
      <c r="E144" s="106" t="s">
        <v>1</v>
      </c>
      <c r="F144" s="106">
        <v>1</v>
      </c>
      <c r="G144" s="107">
        <v>6861</v>
      </c>
      <c r="H144" s="108" t="s">
        <v>106</v>
      </c>
    </row>
    <row r="145" spans="1:16" ht="15.95" customHeight="1" x14ac:dyDescent="0.4">
      <c r="A145" s="82"/>
      <c r="B145" s="87">
        <f t="shared" si="8"/>
        <v>1005</v>
      </c>
      <c r="C145" s="109" t="s">
        <v>30</v>
      </c>
      <c r="D145" s="110"/>
      <c r="E145" s="127" t="s">
        <v>2</v>
      </c>
      <c r="F145" s="127">
        <v>1</v>
      </c>
      <c r="G145" s="133">
        <v>3992</v>
      </c>
      <c r="H145" s="110" t="s">
        <v>31</v>
      </c>
      <c r="K145" s="48"/>
      <c r="L145" s="46"/>
      <c r="M145" s="49"/>
      <c r="N145" s="49"/>
      <c r="O145" s="50"/>
      <c r="P145" s="46"/>
    </row>
    <row r="146" spans="1:16" ht="15.95" customHeight="1" x14ac:dyDescent="0.4">
      <c r="A146" s="82"/>
      <c r="B146" s="91">
        <f t="shared" si="8"/>
        <v>1006</v>
      </c>
      <c r="C146" s="92" t="s">
        <v>141</v>
      </c>
      <c r="D146" s="93" t="s">
        <v>143</v>
      </c>
      <c r="E146" s="129" t="s">
        <v>3</v>
      </c>
      <c r="F146" s="129">
        <v>1</v>
      </c>
      <c r="G146" s="130">
        <v>88902</v>
      </c>
      <c r="H146" s="96" t="s">
        <v>106</v>
      </c>
      <c r="K146" s="48"/>
      <c r="L146" s="46"/>
      <c r="M146" s="49"/>
      <c r="N146" s="49"/>
      <c r="O146" s="50"/>
      <c r="P146" s="46"/>
    </row>
    <row r="147" spans="1:16" ht="15.95" customHeight="1" x14ac:dyDescent="0.4">
      <c r="A147" s="82"/>
      <c r="B147" s="97">
        <f t="shared" si="8"/>
        <v>1007</v>
      </c>
      <c r="C147" s="98" t="s">
        <v>141</v>
      </c>
      <c r="D147" s="99" t="s">
        <v>144</v>
      </c>
      <c r="E147" s="116" t="s">
        <v>3</v>
      </c>
      <c r="F147" s="116">
        <v>1</v>
      </c>
      <c r="G147" s="117">
        <v>19872</v>
      </c>
      <c r="H147" s="102" t="s">
        <v>106</v>
      </c>
      <c r="K147" s="48"/>
      <c r="L147" s="46"/>
      <c r="M147" s="49"/>
      <c r="N147" s="49"/>
      <c r="O147" s="50"/>
      <c r="P147" s="46"/>
    </row>
    <row r="148" spans="1:16" ht="15.95" customHeight="1" x14ac:dyDescent="0.4">
      <c r="A148" s="82"/>
      <c r="B148" s="97">
        <f t="shared" si="8"/>
        <v>1008</v>
      </c>
      <c r="C148" s="98" t="s">
        <v>141</v>
      </c>
      <c r="D148" s="99" t="s">
        <v>146</v>
      </c>
      <c r="E148" s="116" t="s">
        <v>3</v>
      </c>
      <c r="F148" s="116">
        <v>1</v>
      </c>
      <c r="G148" s="131">
        <v>149706</v>
      </c>
      <c r="H148" s="102" t="s">
        <v>106</v>
      </c>
      <c r="K148" s="48"/>
      <c r="L148" s="46"/>
      <c r="M148" s="49"/>
      <c r="N148" s="49"/>
      <c r="O148" s="50"/>
      <c r="P148" s="46"/>
    </row>
    <row r="149" spans="1:16" ht="15.95" customHeight="1" x14ac:dyDescent="0.4">
      <c r="A149" s="82"/>
      <c r="B149" s="103">
        <f t="shared" si="8"/>
        <v>1009</v>
      </c>
      <c r="C149" s="104" t="s">
        <v>141</v>
      </c>
      <c r="D149" s="105" t="s">
        <v>145</v>
      </c>
      <c r="E149" s="118" t="s">
        <v>3</v>
      </c>
      <c r="F149" s="118">
        <v>1</v>
      </c>
      <c r="G149" s="123">
        <v>40752</v>
      </c>
      <c r="H149" s="108" t="s">
        <v>106</v>
      </c>
      <c r="K149" s="48"/>
      <c r="L149" s="46"/>
      <c r="M149" s="49"/>
      <c r="N149" s="49"/>
      <c r="O149" s="50"/>
      <c r="P149" s="46"/>
    </row>
    <row r="150" spans="1:16" ht="15.95" customHeight="1" x14ac:dyDescent="0.4">
      <c r="A150" s="82"/>
      <c r="B150" s="103">
        <f t="shared" si="8"/>
        <v>1010</v>
      </c>
      <c r="C150" s="112" t="s">
        <v>147</v>
      </c>
      <c r="D150" s="112" t="s">
        <v>148</v>
      </c>
      <c r="E150" s="159" t="s">
        <v>2</v>
      </c>
      <c r="F150" s="159">
        <v>1</v>
      </c>
      <c r="G150" s="160">
        <v>6501</v>
      </c>
      <c r="H150" s="115" t="s">
        <v>106</v>
      </c>
      <c r="K150" s="48"/>
      <c r="L150" s="46"/>
      <c r="M150" s="49"/>
      <c r="N150" s="49"/>
      <c r="O150" s="50"/>
      <c r="P150" s="46"/>
    </row>
    <row r="151" spans="1:16" ht="15.95" customHeight="1" x14ac:dyDescent="0.35">
      <c r="A151" s="82"/>
      <c r="B151" s="91">
        <f>B150+1</f>
        <v>1011</v>
      </c>
      <c r="C151" s="92" t="s">
        <v>35</v>
      </c>
      <c r="D151" s="93" t="s">
        <v>186</v>
      </c>
      <c r="E151" s="129" t="s">
        <v>3</v>
      </c>
      <c r="F151" s="129">
        <v>1</v>
      </c>
      <c r="G151" s="132">
        <v>5193</v>
      </c>
      <c r="H151" s="93" t="s">
        <v>31</v>
      </c>
      <c r="K151" s="48"/>
      <c r="L151" s="51"/>
      <c r="M151" s="49"/>
      <c r="N151" s="49"/>
      <c r="O151" s="50"/>
      <c r="P151" s="46"/>
    </row>
    <row r="152" spans="1:16" ht="15.95" customHeight="1" x14ac:dyDescent="0.35">
      <c r="A152" s="82"/>
      <c r="B152" s="97">
        <f t="shared" si="8"/>
        <v>1012</v>
      </c>
      <c r="C152" s="98" t="s">
        <v>35</v>
      </c>
      <c r="D152" s="99" t="s">
        <v>187</v>
      </c>
      <c r="E152" s="116" t="s">
        <v>3</v>
      </c>
      <c r="F152" s="116">
        <v>1</v>
      </c>
      <c r="G152" s="117">
        <v>8307</v>
      </c>
      <c r="H152" s="99" t="s">
        <v>31</v>
      </c>
      <c r="K152" s="48"/>
      <c r="L152" s="51"/>
      <c r="M152" s="49"/>
      <c r="N152" s="49"/>
      <c r="O152" s="50"/>
      <c r="P152" s="46"/>
    </row>
    <row r="153" spans="1:16" ht="15.95" customHeight="1" x14ac:dyDescent="0.35">
      <c r="A153" s="82"/>
      <c r="B153" s="97">
        <f t="shared" si="8"/>
        <v>1013</v>
      </c>
      <c r="C153" s="98" t="s">
        <v>35</v>
      </c>
      <c r="D153" s="99" t="s">
        <v>190</v>
      </c>
      <c r="E153" s="116" t="s">
        <v>3</v>
      </c>
      <c r="F153" s="116">
        <v>1</v>
      </c>
      <c r="G153" s="117">
        <v>11421</v>
      </c>
      <c r="H153" s="99" t="s">
        <v>31</v>
      </c>
      <c r="K153" s="48"/>
      <c r="L153" s="52"/>
      <c r="M153" s="49"/>
      <c r="N153" s="49"/>
      <c r="O153" s="50"/>
      <c r="P153" s="46"/>
    </row>
    <row r="154" spans="1:16" ht="15.95" customHeight="1" x14ac:dyDescent="0.35">
      <c r="A154" s="82"/>
      <c r="B154" s="97">
        <f t="shared" si="8"/>
        <v>1014</v>
      </c>
      <c r="C154" s="98" t="s">
        <v>35</v>
      </c>
      <c r="D154" s="99" t="s">
        <v>189</v>
      </c>
      <c r="E154" s="116" t="s">
        <v>3</v>
      </c>
      <c r="F154" s="116">
        <v>1</v>
      </c>
      <c r="G154" s="117">
        <v>18702</v>
      </c>
      <c r="H154" s="99" t="s">
        <v>31</v>
      </c>
      <c r="K154" s="48"/>
      <c r="L154" s="52"/>
      <c r="M154" s="49"/>
      <c r="N154" s="49"/>
      <c r="O154" s="50"/>
      <c r="P154" s="46"/>
    </row>
    <row r="155" spans="1:16" ht="15.95" customHeight="1" x14ac:dyDescent="0.35">
      <c r="A155" s="82"/>
      <c r="B155" s="97">
        <f t="shared" si="8"/>
        <v>1015</v>
      </c>
      <c r="C155" s="98" t="s">
        <v>35</v>
      </c>
      <c r="D155" s="99" t="s">
        <v>191</v>
      </c>
      <c r="E155" s="116" t="s">
        <v>3</v>
      </c>
      <c r="F155" s="116">
        <v>1</v>
      </c>
      <c r="G155" s="117">
        <v>23886</v>
      </c>
      <c r="H155" s="99" t="s">
        <v>31</v>
      </c>
      <c r="K155" s="48"/>
      <c r="L155" s="52"/>
      <c r="M155" s="49"/>
      <c r="N155" s="49"/>
      <c r="O155" s="50"/>
      <c r="P155" s="46"/>
    </row>
    <row r="156" spans="1:16" ht="15.95" customHeight="1" x14ac:dyDescent="0.35">
      <c r="A156" s="82"/>
      <c r="B156" s="103">
        <f t="shared" si="8"/>
        <v>1016</v>
      </c>
      <c r="C156" s="104" t="s">
        <v>35</v>
      </c>
      <c r="D156" s="105" t="s">
        <v>188</v>
      </c>
      <c r="E156" s="118" t="s">
        <v>3</v>
      </c>
      <c r="F156" s="118">
        <v>1</v>
      </c>
      <c r="G156" s="119">
        <v>31158</v>
      </c>
      <c r="H156" s="105" t="s">
        <v>31</v>
      </c>
      <c r="K156" s="48"/>
      <c r="L156" s="52"/>
      <c r="M156" s="49"/>
      <c r="N156" s="49"/>
      <c r="O156" s="50"/>
      <c r="P156" s="46"/>
    </row>
    <row r="157" spans="1:16" ht="15.95" customHeight="1" x14ac:dyDescent="0.35">
      <c r="A157" s="82"/>
      <c r="B157" s="103">
        <f t="shared" si="8"/>
        <v>1017</v>
      </c>
      <c r="C157" s="120" t="s">
        <v>183</v>
      </c>
      <c r="D157" s="121" t="s">
        <v>192</v>
      </c>
      <c r="E157" s="122" t="s">
        <v>184</v>
      </c>
      <c r="F157" s="122">
        <v>1</v>
      </c>
      <c r="G157" s="123">
        <v>13963</v>
      </c>
      <c r="H157" s="89" t="s">
        <v>106</v>
      </c>
      <c r="K157" s="48"/>
      <c r="L157" s="48"/>
      <c r="M157" s="48"/>
      <c r="N157" s="48"/>
      <c r="O157" s="48"/>
      <c r="P157" s="48"/>
    </row>
    <row r="158" spans="1:16" ht="15.95" customHeight="1" x14ac:dyDescent="0.4">
      <c r="A158" s="82"/>
      <c r="B158" s="85"/>
      <c r="C158" s="82"/>
      <c r="D158" s="84"/>
      <c r="E158" s="125"/>
      <c r="F158" s="125"/>
      <c r="G158" s="126"/>
      <c r="H158" s="84"/>
      <c r="K158" s="48"/>
      <c r="L158" s="48"/>
      <c r="M158" s="48"/>
      <c r="N158" s="48"/>
      <c r="O158" s="48"/>
      <c r="P158" s="48"/>
    </row>
    <row r="159" spans="1:16" ht="15.95" customHeight="1" x14ac:dyDescent="0.4">
      <c r="A159" s="82"/>
      <c r="B159" s="83" t="s">
        <v>202</v>
      </c>
      <c r="C159" s="82"/>
      <c r="D159" s="84"/>
      <c r="E159" s="125"/>
      <c r="F159" s="125"/>
      <c r="G159" s="126"/>
      <c r="H159" s="84"/>
      <c r="K159" s="48"/>
      <c r="L159" s="48"/>
      <c r="M159" s="48"/>
      <c r="N159" s="48"/>
      <c r="O159" s="48"/>
      <c r="P159" s="48"/>
    </row>
    <row r="160" spans="1:16" ht="15.95" customHeight="1" x14ac:dyDescent="0.4">
      <c r="A160" s="82"/>
      <c r="B160" s="87" t="s">
        <v>112</v>
      </c>
      <c r="C160" s="88" t="s">
        <v>28</v>
      </c>
      <c r="D160" s="89" t="s">
        <v>29</v>
      </c>
      <c r="E160" s="127" t="s">
        <v>24</v>
      </c>
      <c r="F160" s="127" t="s">
        <v>26</v>
      </c>
      <c r="G160" s="128" t="s">
        <v>27</v>
      </c>
      <c r="H160" s="89" t="s">
        <v>102</v>
      </c>
      <c r="K160" s="48"/>
      <c r="L160" s="48"/>
      <c r="M160" s="48"/>
      <c r="N160" s="48"/>
      <c r="O160" s="48"/>
      <c r="P160" s="48"/>
    </row>
    <row r="161" spans="1:16" ht="15.95" customHeight="1" x14ac:dyDescent="0.4">
      <c r="A161" s="82"/>
      <c r="B161" s="91">
        <v>1051</v>
      </c>
      <c r="C161" s="92" t="s">
        <v>36</v>
      </c>
      <c r="D161" s="93" t="s">
        <v>37</v>
      </c>
      <c r="E161" s="129" t="s">
        <v>3</v>
      </c>
      <c r="F161" s="129">
        <v>1</v>
      </c>
      <c r="G161" s="130">
        <v>8276</v>
      </c>
      <c r="H161" s="96" t="s">
        <v>137</v>
      </c>
      <c r="K161" s="48"/>
      <c r="L161" s="48"/>
      <c r="M161" s="48"/>
      <c r="N161" s="48"/>
      <c r="O161" s="48"/>
      <c r="P161" s="48"/>
    </row>
    <row r="162" spans="1:16" ht="15.95" customHeight="1" x14ac:dyDescent="0.4">
      <c r="A162" s="82"/>
      <c r="B162" s="97">
        <f t="shared" ref="B162:B171" si="9">B161+1</f>
        <v>1052</v>
      </c>
      <c r="C162" s="98" t="s">
        <v>39</v>
      </c>
      <c r="D162" s="99" t="s">
        <v>40</v>
      </c>
      <c r="E162" s="100" t="s">
        <v>3</v>
      </c>
      <c r="F162" s="100">
        <v>1</v>
      </c>
      <c r="G162" s="131">
        <v>26388</v>
      </c>
      <c r="H162" s="102" t="s">
        <v>137</v>
      </c>
      <c r="K162" s="48"/>
      <c r="L162" s="46"/>
      <c r="M162" s="49"/>
      <c r="N162" s="49"/>
      <c r="O162" s="50"/>
      <c r="P162" s="46"/>
    </row>
    <row r="163" spans="1:16" ht="15.95" customHeight="1" x14ac:dyDescent="0.4">
      <c r="A163" s="82"/>
      <c r="B163" s="103">
        <f>B162+1</f>
        <v>1053</v>
      </c>
      <c r="C163" s="104" t="s">
        <v>175</v>
      </c>
      <c r="D163" s="105" t="s">
        <v>176</v>
      </c>
      <c r="E163" s="106" t="s">
        <v>3</v>
      </c>
      <c r="F163" s="106">
        <v>1</v>
      </c>
      <c r="G163" s="123">
        <v>13708</v>
      </c>
      <c r="H163" s="108" t="s">
        <v>137</v>
      </c>
      <c r="K163" s="48"/>
      <c r="L163" s="46"/>
      <c r="M163" s="49"/>
      <c r="N163" s="49"/>
      <c r="O163" s="50"/>
      <c r="P163" s="46"/>
    </row>
    <row r="164" spans="1:16" ht="15.95" customHeight="1" x14ac:dyDescent="0.4">
      <c r="A164" s="82"/>
      <c r="B164" s="91">
        <f t="shared" si="9"/>
        <v>1054</v>
      </c>
      <c r="C164" s="92" t="s">
        <v>41</v>
      </c>
      <c r="D164" s="93" t="s">
        <v>42</v>
      </c>
      <c r="E164" s="129" t="s">
        <v>3</v>
      </c>
      <c r="F164" s="129">
        <v>1</v>
      </c>
      <c r="G164" s="132">
        <v>9919</v>
      </c>
      <c r="H164" s="161" t="s">
        <v>43</v>
      </c>
      <c r="K164" s="48"/>
      <c r="L164" s="46"/>
      <c r="M164" s="49"/>
      <c r="N164" s="49"/>
      <c r="O164" s="50"/>
      <c r="P164" s="46"/>
    </row>
    <row r="165" spans="1:16" ht="15.95" customHeight="1" x14ac:dyDescent="0.4">
      <c r="A165" s="82"/>
      <c r="B165" s="103">
        <f t="shared" si="9"/>
        <v>1055</v>
      </c>
      <c r="C165" s="104" t="s">
        <v>41</v>
      </c>
      <c r="D165" s="105" t="s">
        <v>42</v>
      </c>
      <c r="E165" s="118" t="s">
        <v>3</v>
      </c>
      <c r="F165" s="118">
        <v>1</v>
      </c>
      <c r="G165" s="123">
        <v>19445</v>
      </c>
      <c r="H165" s="162" t="s">
        <v>44</v>
      </c>
      <c r="K165" s="48"/>
      <c r="L165" s="46"/>
      <c r="M165" s="49"/>
      <c r="N165" s="49"/>
      <c r="O165" s="50"/>
      <c r="P165" s="46"/>
    </row>
    <row r="166" spans="1:16" ht="15.95" customHeight="1" x14ac:dyDescent="0.4">
      <c r="A166" s="82"/>
      <c r="B166" s="87">
        <f t="shared" si="9"/>
        <v>1056</v>
      </c>
      <c r="C166" s="109" t="s">
        <v>45</v>
      </c>
      <c r="D166" s="110" t="s">
        <v>40</v>
      </c>
      <c r="E166" s="127" t="s">
        <v>3</v>
      </c>
      <c r="F166" s="127">
        <v>1</v>
      </c>
      <c r="G166" s="144">
        <v>26055</v>
      </c>
      <c r="H166" s="163" t="s">
        <v>46</v>
      </c>
      <c r="K166" s="48"/>
      <c r="L166" s="46"/>
      <c r="M166" s="49"/>
      <c r="N166" s="49"/>
      <c r="O166" s="50"/>
      <c r="P166" s="46"/>
    </row>
    <row r="167" spans="1:16" ht="15.95" customHeight="1" x14ac:dyDescent="0.4">
      <c r="A167" s="82"/>
      <c r="B167" s="91">
        <f t="shared" si="9"/>
        <v>1057</v>
      </c>
      <c r="C167" s="92" t="s">
        <v>47</v>
      </c>
      <c r="D167" s="93" t="s">
        <v>187</v>
      </c>
      <c r="E167" s="129" t="s">
        <v>3</v>
      </c>
      <c r="F167" s="129">
        <v>1</v>
      </c>
      <c r="G167" s="132">
        <v>7295</v>
      </c>
      <c r="H167" s="161" t="s">
        <v>48</v>
      </c>
      <c r="K167" s="48"/>
      <c r="L167" s="46"/>
      <c r="M167" s="49"/>
      <c r="N167" s="49"/>
      <c r="O167" s="50"/>
      <c r="P167" s="46"/>
    </row>
    <row r="168" spans="1:16" ht="15.95" customHeight="1" x14ac:dyDescent="0.4">
      <c r="A168" s="82"/>
      <c r="B168" s="97">
        <f t="shared" si="9"/>
        <v>1058</v>
      </c>
      <c r="C168" s="98" t="s">
        <v>47</v>
      </c>
      <c r="D168" s="99" t="s">
        <v>190</v>
      </c>
      <c r="E168" s="116" t="s">
        <v>3</v>
      </c>
      <c r="F168" s="116">
        <v>1</v>
      </c>
      <c r="G168" s="117">
        <v>8917</v>
      </c>
      <c r="H168" s="164" t="s">
        <v>48</v>
      </c>
      <c r="K168" s="48"/>
      <c r="L168" s="46"/>
      <c r="M168" s="49"/>
      <c r="N168" s="49"/>
      <c r="O168" s="50"/>
      <c r="P168" s="46"/>
    </row>
    <row r="169" spans="1:16" ht="15.95" customHeight="1" x14ac:dyDescent="0.4">
      <c r="A169" s="82"/>
      <c r="B169" s="97">
        <f t="shared" si="9"/>
        <v>1059</v>
      </c>
      <c r="C169" s="98" t="s">
        <v>47</v>
      </c>
      <c r="D169" s="99" t="s">
        <v>189</v>
      </c>
      <c r="E169" s="116" t="s">
        <v>3</v>
      </c>
      <c r="F169" s="116">
        <v>1</v>
      </c>
      <c r="G169" s="117">
        <v>14592</v>
      </c>
      <c r="H169" s="164" t="s">
        <v>48</v>
      </c>
      <c r="K169" s="48"/>
      <c r="L169" s="46"/>
      <c r="M169" s="49"/>
      <c r="N169" s="49"/>
      <c r="O169" s="50"/>
      <c r="P169" s="46"/>
    </row>
    <row r="170" spans="1:16" ht="15.95" customHeight="1" x14ac:dyDescent="0.4">
      <c r="A170" s="82"/>
      <c r="B170" s="97">
        <f t="shared" si="9"/>
        <v>1060</v>
      </c>
      <c r="C170" s="98" t="s">
        <v>47</v>
      </c>
      <c r="D170" s="99" t="s">
        <v>191</v>
      </c>
      <c r="E170" s="116" t="s">
        <v>3</v>
      </c>
      <c r="F170" s="116">
        <v>1</v>
      </c>
      <c r="G170" s="117">
        <v>18646</v>
      </c>
      <c r="H170" s="164" t="s">
        <v>48</v>
      </c>
      <c r="K170" s="48"/>
      <c r="L170" s="46"/>
      <c r="M170" s="49"/>
      <c r="N170" s="49"/>
      <c r="O170" s="50"/>
      <c r="P170" s="46"/>
    </row>
    <row r="171" spans="1:16" ht="15.95" customHeight="1" x14ac:dyDescent="0.4">
      <c r="A171" s="82"/>
      <c r="B171" s="103">
        <f t="shared" si="9"/>
        <v>1061</v>
      </c>
      <c r="C171" s="104" t="s">
        <v>47</v>
      </c>
      <c r="D171" s="105" t="s">
        <v>195</v>
      </c>
      <c r="E171" s="118" t="s">
        <v>3</v>
      </c>
      <c r="F171" s="118">
        <v>1</v>
      </c>
      <c r="G171" s="119">
        <v>24321</v>
      </c>
      <c r="H171" s="162" t="s">
        <v>48</v>
      </c>
      <c r="K171" s="48"/>
      <c r="L171" s="46"/>
      <c r="M171" s="49"/>
      <c r="N171" s="49"/>
      <c r="O171" s="50"/>
      <c r="P171" s="46"/>
    </row>
    <row r="172" spans="1:16" ht="15.95" customHeight="1" x14ac:dyDescent="0.4">
      <c r="A172" s="82"/>
      <c r="B172" s="85"/>
      <c r="C172" s="82"/>
      <c r="D172" s="84"/>
      <c r="E172" s="125"/>
      <c r="F172" s="125"/>
      <c r="G172" s="126"/>
      <c r="H172" s="165"/>
    </row>
    <row r="173" spans="1:16" ht="15.95" customHeight="1" x14ac:dyDescent="0.4">
      <c r="A173" s="82"/>
      <c r="B173" s="83" t="s">
        <v>203</v>
      </c>
      <c r="C173" s="82"/>
      <c r="D173" s="84"/>
      <c r="E173" s="125"/>
      <c r="F173" s="125"/>
      <c r="G173" s="126"/>
      <c r="H173" s="165"/>
    </row>
    <row r="174" spans="1:16" ht="15.95" customHeight="1" x14ac:dyDescent="0.4">
      <c r="A174" s="82"/>
      <c r="B174" s="87" t="s">
        <v>112</v>
      </c>
      <c r="C174" s="88" t="s">
        <v>28</v>
      </c>
      <c r="D174" s="89" t="s">
        <v>29</v>
      </c>
      <c r="E174" s="127" t="s">
        <v>24</v>
      </c>
      <c r="F174" s="127" t="s">
        <v>26</v>
      </c>
      <c r="G174" s="128" t="s">
        <v>27</v>
      </c>
      <c r="H174" s="166" t="s">
        <v>102</v>
      </c>
    </row>
    <row r="175" spans="1:16" ht="15.95" customHeight="1" x14ac:dyDescent="0.4">
      <c r="A175" s="82"/>
      <c r="B175" s="91">
        <v>1101</v>
      </c>
      <c r="C175" s="93" t="s">
        <v>49</v>
      </c>
      <c r="D175" s="93" t="s">
        <v>51</v>
      </c>
      <c r="E175" s="129" t="s">
        <v>1</v>
      </c>
      <c r="F175" s="129">
        <v>1</v>
      </c>
      <c r="G175" s="130">
        <v>44442</v>
      </c>
      <c r="H175" s="161" t="s">
        <v>50</v>
      </c>
    </row>
    <row r="176" spans="1:16" ht="15.95" customHeight="1" x14ac:dyDescent="0.4">
      <c r="A176" s="82"/>
      <c r="B176" s="97">
        <f>B175+1</f>
        <v>1102</v>
      </c>
      <c r="C176" s="99" t="s">
        <v>49</v>
      </c>
      <c r="D176" s="99" t="s">
        <v>52</v>
      </c>
      <c r="E176" s="116" t="s">
        <v>1</v>
      </c>
      <c r="F176" s="116">
        <v>1</v>
      </c>
      <c r="G176" s="131">
        <v>52272</v>
      </c>
      <c r="H176" s="164" t="s">
        <v>50</v>
      </c>
    </row>
    <row r="177" spans="1:8" ht="15.95" customHeight="1" x14ac:dyDescent="0.4">
      <c r="A177" s="82"/>
      <c r="B177" s="103">
        <f t="shared" ref="B177:B183" si="10">B176+1</f>
        <v>1103</v>
      </c>
      <c r="C177" s="105" t="s">
        <v>49</v>
      </c>
      <c r="D177" s="105" t="s">
        <v>53</v>
      </c>
      <c r="E177" s="118" t="s">
        <v>1</v>
      </c>
      <c r="F177" s="118">
        <v>1</v>
      </c>
      <c r="G177" s="119">
        <v>60120</v>
      </c>
      <c r="H177" s="162" t="s">
        <v>50</v>
      </c>
    </row>
    <row r="178" spans="1:8" ht="15.95" customHeight="1" x14ac:dyDescent="0.4">
      <c r="A178" s="82"/>
      <c r="B178" s="134">
        <f t="shared" si="10"/>
        <v>1104</v>
      </c>
      <c r="C178" s="135" t="s">
        <v>49</v>
      </c>
      <c r="D178" s="135" t="s">
        <v>51</v>
      </c>
      <c r="E178" s="136" t="s">
        <v>1</v>
      </c>
      <c r="F178" s="136">
        <v>1</v>
      </c>
      <c r="G178" s="137">
        <v>48888</v>
      </c>
      <c r="H178" s="167" t="s">
        <v>54</v>
      </c>
    </row>
    <row r="179" spans="1:8" ht="15.95" customHeight="1" x14ac:dyDescent="0.4">
      <c r="A179" s="82"/>
      <c r="B179" s="97">
        <f t="shared" si="10"/>
        <v>1105</v>
      </c>
      <c r="C179" s="99" t="s">
        <v>49</v>
      </c>
      <c r="D179" s="99" t="s">
        <v>52</v>
      </c>
      <c r="E179" s="116" t="s">
        <v>1</v>
      </c>
      <c r="F179" s="116">
        <v>1</v>
      </c>
      <c r="G179" s="117">
        <v>57510</v>
      </c>
      <c r="H179" s="164" t="s">
        <v>54</v>
      </c>
    </row>
    <row r="180" spans="1:8" ht="15.95" customHeight="1" x14ac:dyDescent="0.4">
      <c r="A180" s="82"/>
      <c r="B180" s="103">
        <f t="shared" si="10"/>
        <v>1106</v>
      </c>
      <c r="C180" s="105" t="s">
        <v>49</v>
      </c>
      <c r="D180" s="105" t="s">
        <v>53</v>
      </c>
      <c r="E180" s="118" t="s">
        <v>1</v>
      </c>
      <c r="F180" s="118">
        <v>1</v>
      </c>
      <c r="G180" s="119">
        <v>66132</v>
      </c>
      <c r="H180" s="162" t="s">
        <v>54</v>
      </c>
    </row>
    <row r="181" spans="1:8" ht="15.95" customHeight="1" x14ac:dyDescent="0.4">
      <c r="A181" s="82"/>
      <c r="B181" s="87">
        <f t="shared" si="10"/>
        <v>1107</v>
      </c>
      <c r="C181" s="109" t="s">
        <v>55</v>
      </c>
      <c r="D181" s="110" t="s">
        <v>56</v>
      </c>
      <c r="E181" s="127" t="s">
        <v>1</v>
      </c>
      <c r="F181" s="127">
        <v>1</v>
      </c>
      <c r="G181" s="133">
        <v>5778</v>
      </c>
      <c r="H181" s="166" t="s">
        <v>137</v>
      </c>
    </row>
    <row r="182" spans="1:8" ht="15.95" customHeight="1" x14ac:dyDescent="0.4">
      <c r="A182" s="82"/>
      <c r="B182" s="138">
        <f t="shared" si="10"/>
        <v>1108</v>
      </c>
      <c r="C182" s="139" t="s">
        <v>181</v>
      </c>
      <c r="D182" s="140"/>
      <c r="E182" s="141" t="s">
        <v>184</v>
      </c>
      <c r="F182" s="168">
        <v>1</v>
      </c>
      <c r="G182" s="142">
        <v>113724</v>
      </c>
      <c r="H182" s="140" t="s">
        <v>196</v>
      </c>
    </row>
    <row r="183" spans="1:8" ht="15.95" customHeight="1" x14ac:dyDescent="0.4">
      <c r="A183" s="82"/>
      <c r="B183" s="103">
        <f t="shared" si="10"/>
        <v>1109</v>
      </c>
      <c r="C183" s="120" t="s">
        <v>181</v>
      </c>
      <c r="D183" s="105"/>
      <c r="E183" s="118" t="s">
        <v>184</v>
      </c>
      <c r="F183" s="106">
        <v>1</v>
      </c>
      <c r="G183" s="123">
        <v>137826</v>
      </c>
      <c r="H183" s="105" t="s">
        <v>196</v>
      </c>
    </row>
    <row r="184" spans="1:8" ht="15.95" customHeight="1" x14ac:dyDescent="0.4">
      <c r="A184" s="82"/>
      <c r="B184" s="87">
        <f>B183+1</f>
        <v>1110</v>
      </c>
      <c r="C184" s="143" t="s">
        <v>182</v>
      </c>
      <c r="D184" s="110"/>
      <c r="E184" s="127" t="s">
        <v>184</v>
      </c>
      <c r="F184" s="88">
        <v>1</v>
      </c>
      <c r="G184" s="144">
        <v>87480</v>
      </c>
      <c r="H184" s="89" t="s">
        <v>137</v>
      </c>
    </row>
    <row r="185" spans="1:8" ht="15.95" customHeight="1" x14ac:dyDescent="0.4">
      <c r="A185" s="82"/>
      <c r="B185" s="83" t="s">
        <v>204</v>
      </c>
      <c r="C185" s="82"/>
      <c r="D185" s="84"/>
      <c r="E185" s="85"/>
      <c r="F185" s="85"/>
      <c r="G185" s="86"/>
      <c r="H185" s="84"/>
    </row>
    <row r="186" spans="1:8" ht="15.95" customHeight="1" x14ac:dyDescent="0.4">
      <c r="A186" s="82"/>
      <c r="B186" s="87" t="s">
        <v>112</v>
      </c>
      <c r="C186" s="88" t="s">
        <v>28</v>
      </c>
      <c r="D186" s="89" t="s">
        <v>29</v>
      </c>
      <c r="E186" s="88" t="s">
        <v>24</v>
      </c>
      <c r="F186" s="88" t="s">
        <v>26</v>
      </c>
      <c r="G186" s="90" t="s">
        <v>27</v>
      </c>
      <c r="H186" s="89" t="s">
        <v>102</v>
      </c>
    </row>
    <row r="187" spans="1:8" ht="15.95" customHeight="1" x14ac:dyDescent="0.4">
      <c r="A187" s="82"/>
      <c r="B187" s="91">
        <v>1151</v>
      </c>
      <c r="C187" s="92" t="s">
        <v>57</v>
      </c>
      <c r="D187" s="93" t="s">
        <v>61</v>
      </c>
      <c r="E187" s="94" t="s">
        <v>2</v>
      </c>
      <c r="F187" s="94">
        <v>1</v>
      </c>
      <c r="G187" s="95">
        <v>304</v>
      </c>
      <c r="H187" s="96" t="s">
        <v>137</v>
      </c>
    </row>
    <row r="188" spans="1:8" ht="15.95" customHeight="1" x14ac:dyDescent="0.4">
      <c r="A188" s="82"/>
      <c r="B188" s="103">
        <f t="shared" ref="B188:B215" si="11">B187+1</f>
        <v>1152</v>
      </c>
      <c r="C188" s="104" t="s">
        <v>57</v>
      </c>
      <c r="D188" s="105" t="s">
        <v>62</v>
      </c>
      <c r="E188" s="106" t="s">
        <v>2</v>
      </c>
      <c r="F188" s="106">
        <v>1</v>
      </c>
      <c r="G188" s="107">
        <v>559</v>
      </c>
      <c r="H188" s="108" t="s">
        <v>137</v>
      </c>
    </row>
    <row r="189" spans="1:8" ht="15.95" customHeight="1" x14ac:dyDescent="0.4">
      <c r="A189" s="82"/>
      <c r="B189" s="91">
        <f t="shared" si="11"/>
        <v>1153</v>
      </c>
      <c r="C189" s="92" t="s">
        <v>58</v>
      </c>
      <c r="D189" s="93" t="s">
        <v>63</v>
      </c>
      <c r="E189" s="94" t="s">
        <v>2</v>
      </c>
      <c r="F189" s="94">
        <v>1</v>
      </c>
      <c r="G189" s="95">
        <v>3578</v>
      </c>
      <c r="H189" s="93" t="s">
        <v>76</v>
      </c>
    </row>
    <row r="190" spans="1:8" ht="15.95" customHeight="1" x14ac:dyDescent="0.4">
      <c r="A190" s="82"/>
      <c r="B190" s="97">
        <f t="shared" si="11"/>
        <v>1154</v>
      </c>
      <c r="C190" s="98" t="s">
        <v>58</v>
      </c>
      <c r="D190" s="99" t="s">
        <v>64</v>
      </c>
      <c r="E190" s="100" t="s">
        <v>2</v>
      </c>
      <c r="F190" s="100">
        <v>1</v>
      </c>
      <c r="G190" s="101">
        <v>5711</v>
      </c>
      <c r="H190" s="99" t="s">
        <v>83</v>
      </c>
    </row>
    <row r="191" spans="1:8" ht="15.95" customHeight="1" x14ac:dyDescent="0.4">
      <c r="A191" s="82"/>
      <c r="B191" s="103">
        <f t="shared" si="11"/>
        <v>1155</v>
      </c>
      <c r="C191" s="104" t="s">
        <v>58</v>
      </c>
      <c r="D191" s="105" t="s">
        <v>65</v>
      </c>
      <c r="E191" s="106" t="s">
        <v>2</v>
      </c>
      <c r="F191" s="106">
        <v>1</v>
      </c>
      <c r="G191" s="107">
        <v>6674</v>
      </c>
      <c r="H191" s="105" t="s">
        <v>77</v>
      </c>
    </row>
    <row r="192" spans="1:8" ht="15.95" customHeight="1" x14ac:dyDescent="0.4">
      <c r="A192" s="82"/>
      <c r="B192" s="91">
        <f t="shared" si="11"/>
        <v>1156</v>
      </c>
      <c r="C192" s="92" t="s">
        <v>59</v>
      </c>
      <c r="D192" s="93" t="s">
        <v>66</v>
      </c>
      <c r="E192" s="94" t="s">
        <v>2</v>
      </c>
      <c r="F192" s="94">
        <v>1</v>
      </c>
      <c r="G192" s="95">
        <v>3276</v>
      </c>
      <c r="H192" s="93" t="s">
        <v>76</v>
      </c>
    </row>
    <row r="193" spans="1:8" ht="15.95" customHeight="1" x14ac:dyDescent="0.4">
      <c r="A193" s="82"/>
      <c r="B193" s="97">
        <f t="shared" si="11"/>
        <v>1157</v>
      </c>
      <c r="C193" s="98" t="s">
        <v>60</v>
      </c>
      <c r="D193" s="99" t="s">
        <v>67</v>
      </c>
      <c r="E193" s="100" t="s">
        <v>2</v>
      </c>
      <c r="F193" s="100">
        <v>1</v>
      </c>
      <c r="G193" s="101">
        <v>5563</v>
      </c>
      <c r="H193" s="99" t="s">
        <v>78</v>
      </c>
    </row>
    <row r="194" spans="1:8" ht="15.95" customHeight="1" x14ac:dyDescent="0.4">
      <c r="A194" s="82"/>
      <c r="B194" s="97">
        <f t="shared" si="11"/>
        <v>1158</v>
      </c>
      <c r="C194" s="98" t="s">
        <v>60</v>
      </c>
      <c r="D194" s="99" t="s">
        <v>68</v>
      </c>
      <c r="E194" s="100" t="s">
        <v>2</v>
      </c>
      <c r="F194" s="100">
        <v>1</v>
      </c>
      <c r="G194" s="101">
        <v>5961</v>
      </c>
      <c r="H194" s="99" t="s">
        <v>79</v>
      </c>
    </row>
    <row r="195" spans="1:8" ht="15.95" customHeight="1" x14ac:dyDescent="0.4">
      <c r="A195" s="82"/>
      <c r="B195" s="97">
        <f t="shared" si="11"/>
        <v>1159</v>
      </c>
      <c r="C195" s="98" t="s">
        <v>60</v>
      </c>
      <c r="D195" s="99" t="s">
        <v>64</v>
      </c>
      <c r="E195" s="100" t="s">
        <v>2</v>
      </c>
      <c r="F195" s="100">
        <v>1</v>
      </c>
      <c r="G195" s="101">
        <v>6625</v>
      </c>
      <c r="H195" s="99" t="s">
        <v>80</v>
      </c>
    </row>
    <row r="196" spans="1:8" ht="15.95" customHeight="1" x14ac:dyDescent="0.4">
      <c r="A196" s="82"/>
      <c r="B196" s="97">
        <f t="shared" si="11"/>
        <v>1160</v>
      </c>
      <c r="C196" s="98" t="s">
        <v>60</v>
      </c>
      <c r="D196" s="99" t="s">
        <v>69</v>
      </c>
      <c r="E196" s="100" t="s">
        <v>2</v>
      </c>
      <c r="F196" s="100">
        <v>1</v>
      </c>
      <c r="G196" s="101">
        <v>9210</v>
      </c>
      <c r="H196" s="99" t="s">
        <v>81</v>
      </c>
    </row>
    <row r="197" spans="1:8" ht="15.95" customHeight="1" x14ac:dyDescent="0.4">
      <c r="A197" s="82"/>
      <c r="B197" s="97">
        <f t="shared" si="11"/>
        <v>1161</v>
      </c>
      <c r="C197" s="98" t="s">
        <v>60</v>
      </c>
      <c r="D197" s="99" t="s">
        <v>65</v>
      </c>
      <c r="E197" s="100" t="s">
        <v>2</v>
      </c>
      <c r="F197" s="100">
        <v>1</v>
      </c>
      <c r="G197" s="101">
        <v>9608</v>
      </c>
      <c r="H197" s="99" t="s">
        <v>82</v>
      </c>
    </row>
    <row r="198" spans="1:8" ht="15.95" customHeight="1" x14ac:dyDescent="0.4">
      <c r="A198" s="82"/>
      <c r="B198" s="97">
        <f t="shared" si="11"/>
        <v>1162</v>
      </c>
      <c r="C198" s="98" t="s">
        <v>70</v>
      </c>
      <c r="D198" s="99" t="s">
        <v>71</v>
      </c>
      <c r="E198" s="100" t="s">
        <v>2</v>
      </c>
      <c r="F198" s="100">
        <v>1</v>
      </c>
      <c r="G198" s="101">
        <v>2615</v>
      </c>
      <c r="H198" s="99" t="s">
        <v>4</v>
      </c>
    </row>
    <row r="199" spans="1:8" ht="15.95" customHeight="1" x14ac:dyDescent="0.4">
      <c r="A199" s="82"/>
      <c r="B199" s="97">
        <f t="shared" si="11"/>
        <v>1163</v>
      </c>
      <c r="C199" s="98" t="s">
        <v>70</v>
      </c>
      <c r="D199" s="99" t="s">
        <v>72</v>
      </c>
      <c r="E199" s="100" t="s">
        <v>2</v>
      </c>
      <c r="F199" s="100">
        <v>1</v>
      </c>
      <c r="G199" s="101">
        <v>3000</v>
      </c>
      <c r="H199" s="99" t="s">
        <v>5</v>
      </c>
    </row>
    <row r="200" spans="1:8" ht="15.95" customHeight="1" x14ac:dyDescent="0.4">
      <c r="A200" s="82"/>
      <c r="B200" s="97">
        <f t="shared" si="11"/>
        <v>1164</v>
      </c>
      <c r="C200" s="98" t="s">
        <v>70</v>
      </c>
      <c r="D200" s="99" t="s">
        <v>73</v>
      </c>
      <c r="E200" s="100" t="s">
        <v>2</v>
      </c>
      <c r="F200" s="100">
        <v>1</v>
      </c>
      <c r="G200" s="101">
        <v>4845</v>
      </c>
      <c r="H200" s="99" t="s">
        <v>7</v>
      </c>
    </row>
    <row r="201" spans="1:8" ht="15.95" customHeight="1" x14ac:dyDescent="0.4">
      <c r="A201" s="82"/>
      <c r="B201" s="97">
        <f t="shared" si="11"/>
        <v>1165</v>
      </c>
      <c r="C201" s="98" t="s">
        <v>70</v>
      </c>
      <c r="D201" s="99" t="s">
        <v>74</v>
      </c>
      <c r="E201" s="100" t="s">
        <v>2</v>
      </c>
      <c r="F201" s="100">
        <v>1</v>
      </c>
      <c r="G201" s="101">
        <v>5421</v>
      </c>
      <c r="H201" s="99" t="s">
        <v>6</v>
      </c>
    </row>
    <row r="202" spans="1:8" ht="15.95" customHeight="1" x14ac:dyDescent="0.4">
      <c r="A202" s="82"/>
      <c r="B202" s="103">
        <f t="shared" si="11"/>
        <v>1166</v>
      </c>
      <c r="C202" s="104" t="s">
        <v>70</v>
      </c>
      <c r="D202" s="105" t="s">
        <v>75</v>
      </c>
      <c r="E202" s="106" t="s">
        <v>2</v>
      </c>
      <c r="F202" s="106">
        <v>1</v>
      </c>
      <c r="G202" s="123">
        <v>5518</v>
      </c>
      <c r="H202" s="105" t="s">
        <v>8</v>
      </c>
    </row>
    <row r="203" spans="1:8" ht="15.95" customHeight="1" x14ac:dyDescent="0.4">
      <c r="A203" s="82"/>
      <c r="B203" s="91">
        <f t="shared" si="11"/>
        <v>1167</v>
      </c>
      <c r="C203" s="92" t="s">
        <v>9</v>
      </c>
      <c r="D203" s="93" t="s">
        <v>84</v>
      </c>
      <c r="E203" s="94" t="s">
        <v>2</v>
      </c>
      <c r="F203" s="94">
        <v>1</v>
      </c>
      <c r="G203" s="132">
        <v>7128</v>
      </c>
      <c r="H203" s="96" t="s">
        <v>137</v>
      </c>
    </row>
    <row r="204" spans="1:8" ht="15.95" customHeight="1" x14ac:dyDescent="0.4">
      <c r="A204" s="82"/>
      <c r="B204" s="103">
        <f t="shared" si="11"/>
        <v>1168</v>
      </c>
      <c r="C204" s="104" t="s">
        <v>9</v>
      </c>
      <c r="D204" s="105" t="s">
        <v>85</v>
      </c>
      <c r="E204" s="106" t="s">
        <v>2</v>
      </c>
      <c r="F204" s="106">
        <v>1</v>
      </c>
      <c r="G204" s="123">
        <v>4570</v>
      </c>
      <c r="H204" s="108" t="s">
        <v>137</v>
      </c>
    </row>
    <row r="205" spans="1:8" ht="15.95" customHeight="1" x14ac:dyDescent="0.4">
      <c r="A205" s="82"/>
      <c r="B205" s="91">
        <f t="shared" si="11"/>
        <v>1169</v>
      </c>
      <c r="C205" s="93" t="s">
        <v>11</v>
      </c>
      <c r="D205" s="99" t="s">
        <v>199</v>
      </c>
      <c r="E205" s="94" t="s">
        <v>2</v>
      </c>
      <c r="F205" s="94">
        <v>1</v>
      </c>
      <c r="G205" s="132">
        <v>7333</v>
      </c>
      <c r="H205" s="93" t="s">
        <v>10</v>
      </c>
    </row>
    <row r="206" spans="1:8" ht="15.95" customHeight="1" x14ac:dyDescent="0.4">
      <c r="A206" s="82"/>
      <c r="B206" s="103">
        <f t="shared" si="11"/>
        <v>1170</v>
      </c>
      <c r="C206" s="105" t="s">
        <v>11</v>
      </c>
      <c r="D206" s="105" t="s">
        <v>87</v>
      </c>
      <c r="E206" s="106" t="s">
        <v>2</v>
      </c>
      <c r="F206" s="106">
        <v>1</v>
      </c>
      <c r="G206" s="123">
        <v>4777</v>
      </c>
      <c r="H206" s="105" t="s">
        <v>10</v>
      </c>
    </row>
    <row r="207" spans="1:8" ht="15.95" customHeight="1" x14ac:dyDescent="0.4">
      <c r="A207" s="82"/>
      <c r="B207" s="91">
        <f t="shared" si="11"/>
        <v>1171</v>
      </c>
      <c r="C207" s="93" t="s">
        <v>209</v>
      </c>
      <c r="D207" s="93" t="s">
        <v>89</v>
      </c>
      <c r="E207" s="94" t="s">
        <v>2</v>
      </c>
      <c r="F207" s="94">
        <v>1</v>
      </c>
      <c r="G207" s="132">
        <v>7162</v>
      </c>
      <c r="H207" s="93" t="s">
        <v>200</v>
      </c>
    </row>
    <row r="208" spans="1:8" ht="15.95" customHeight="1" x14ac:dyDescent="0.4">
      <c r="A208" s="82"/>
      <c r="B208" s="103">
        <f t="shared" si="11"/>
        <v>1172</v>
      </c>
      <c r="C208" s="105" t="s">
        <v>209</v>
      </c>
      <c r="D208" s="105" t="s">
        <v>90</v>
      </c>
      <c r="E208" s="106" t="s">
        <v>2</v>
      </c>
      <c r="F208" s="106">
        <v>1</v>
      </c>
      <c r="G208" s="123">
        <v>4606</v>
      </c>
      <c r="H208" s="105" t="s">
        <v>200</v>
      </c>
    </row>
    <row r="209" spans="1:8" ht="15.95" customHeight="1" x14ac:dyDescent="0.4">
      <c r="A209" s="82"/>
      <c r="B209" s="103">
        <f t="shared" si="11"/>
        <v>1173</v>
      </c>
      <c r="C209" s="145" t="s">
        <v>201</v>
      </c>
      <c r="D209" s="93" t="s">
        <v>198</v>
      </c>
      <c r="E209" s="94" t="s">
        <v>2</v>
      </c>
      <c r="F209" s="94">
        <v>1</v>
      </c>
      <c r="G209" s="132">
        <v>5898</v>
      </c>
      <c r="H209" s="96" t="s">
        <v>137</v>
      </c>
    </row>
    <row r="210" spans="1:8" ht="15.95" customHeight="1" x14ac:dyDescent="0.4">
      <c r="A210" s="82"/>
      <c r="B210" s="97">
        <f t="shared" si="11"/>
        <v>1174</v>
      </c>
      <c r="C210" s="146" t="s">
        <v>12</v>
      </c>
      <c r="D210" s="99" t="s">
        <v>86</v>
      </c>
      <c r="E210" s="100" t="s">
        <v>2</v>
      </c>
      <c r="F210" s="100">
        <v>1</v>
      </c>
      <c r="G210" s="131">
        <v>7423</v>
      </c>
      <c r="H210" s="102" t="s">
        <v>137</v>
      </c>
    </row>
    <row r="211" spans="1:8" ht="15.95" customHeight="1" x14ac:dyDescent="0.4">
      <c r="A211" s="82"/>
      <c r="B211" s="103">
        <f t="shared" si="11"/>
        <v>1175</v>
      </c>
      <c r="C211" s="147" t="s">
        <v>12</v>
      </c>
      <c r="D211" s="105" t="s">
        <v>87</v>
      </c>
      <c r="E211" s="106" t="s">
        <v>2</v>
      </c>
      <c r="F211" s="106">
        <v>1</v>
      </c>
      <c r="G211" s="123">
        <v>4867</v>
      </c>
      <c r="H211" s="108" t="s">
        <v>137</v>
      </c>
    </row>
    <row r="212" spans="1:8" ht="15.95" customHeight="1" x14ac:dyDescent="0.4">
      <c r="A212" s="82"/>
      <c r="B212" s="91">
        <f t="shared" si="11"/>
        <v>1176</v>
      </c>
      <c r="C212" s="145" t="s">
        <v>88</v>
      </c>
      <c r="D212" s="93" t="s">
        <v>89</v>
      </c>
      <c r="E212" s="94" t="s">
        <v>2</v>
      </c>
      <c r="F212" s="129">
        <v>1</v>
      </c>
      <c r="G212" s="132">
        <v>7252</v>
      </c>
      <c r="H212" s="96" t="s">
        <v>137</v>
      </c>
    </row>
    <row r="213" spans="1:8" ht="15.95" customHeight="1" x14ac:dyDescent="0.4">
      <c r="A213" s="82"/>
      <c r="B213" s="103">
        <f t="shared" si="11"/>
        <v>1177</v>
      </c>
      <c r="C213" s="147" t="s">
        <v>117</v>
      </c>
      <c r="D213" s="105" t="s">
        <v>90</v>
      </c>
      <c r="E213" s="106" t="s">
        <v>2</v>
      </c>
      <c r="F213" s="118">
        <v>1</v>
      </c>
      <c r="G213" s="123">
        <v>4696</v>
      </c>
      <c r="H213" s="108" t="s">
        <v>137</v>
      </c>
    </row>
    <row r="214" spans="1:8" ht="15.95" customHeight="1" x14ac:dyDescent="0.4">
      <c r="A214" s="82"/>
      <c r="B214" s="148">
        <f t="shared" si="11"/>
        <v>1178</v>
      </c>
      <c r="C214" s="93" t="s">
        <v>150</v>
      </c>
      <c r="D214" s="93" t="s">
        <v>151</v>
      </c>
      <c r="E214" s="96" t="s">
        <v>2</v>
      </c>
      <c r="F214" s="169">
        <v>1</v>
      </c>
      <c r="G214" s="170">
        <v>15040</v>
      </c>
      <c r="H214" s="96" t="s">
        <v>137</v>
      </c>
    </row>
    <row r="215" spans="1:8" ht="15.95" customHeight="1" x14ac:dyDescent="0.4">
      <c r="A215" s="82"/>
      <c r="B215" s="150">
        <f t="shared" si="11"/>
        <v>1179</v>
      </c>
      <c r="C215" s="105" t="s">
        <v>150</v>
      </c>
      <c r="D215" s="105" t="s">
        <v>152</v>
      </c>
      <c r="E215" s="108" t="s">
        <v>2</v>
      </c>
      <c r="F215" s="171">
        <v>1</v>
      </c>
      <c r="G215" s="172">
        <v>15723</v>
      </c>
      <c r="H215" s="108" t="s">
        <v>137</v>
      </c>
    </row>
    <row r="216" spans="1:8" ht="15.95" customHeight="1" x14ac:dyDescent="0.4">
      <c r="A216" s="82"/>
      <c r="B216" s="85"/>
      <c r="C216" s="82"/>
      <c r="D216" s="84"/>
      <c r="E216" s="85"/>
      <c r="F216" s="125"/>
      <c r="G216" s="126"/>
      <c r="H216" s="84"/>
    </row>
    <row r="217" spans="1:8" ht="15.95" customHeight="1" x14ac:dyDescent="0.4">
      <c r="A217" s="82"/>
      <c r="B217" s="85"/>
      <c r="C217" s="82"/>
      <c r="D217" s="84"/>
      <c r="E217" s="85"/>
      <c r="F217" s="125"/>
      <c r="G217" s="126"/>
      <c r="H217" s="84"/>
    </row>
    <row r="218" spans="1:8" ht="15.95" customHeight="1" x14ac:dyDescent="0.4">
      <c r="A218" s="82"/>
      <c r="B218" s="85"/>
      <c r="C218" s="82"/>
      <c r="D218" s="84"/>
      <c r="E218" s="85"/>
      <c r="F218" s="125"/>
      <c r="G218" s="126"/>
      <c r="H218" s="84"/>
    </row>
    <row r="219" spans="1:8" ht="15.95" customHeight="1" x14ac:dyDescent="0.4">
      <c r="A219" s="82"/>
      <c r="B219" s="85"/>
      <c r="C219" s="82"/>
      <c r="D219" s="84"/>
      <c r="E219" s="85"/>
      <c r="F219" s="125"/>
      <c r="G219" s="126"/>
      <c r="H219" s="84"/>
    </row>
    <row r="220" spans="1:8" ht="15.95" customHeight="1" x14ac:dyDescent="0.4">
      <c r="A220" s="82"/>
      <c r="B220" s="85"/>
      <c r="C220" s="82"/>
      <c r="D220" s="84"/>
      <c r="E220" s="85"/>
      <c r="F220" s="125"/>
      <c r="G220" s="126"/>
      <c r="H220" s="84"/>
    </row>
    <row r="221" spans="1:8" ht="15.95" customHeight="1" x14ac:dyDescent="0.4">
      <c r="A221" s="82"/>
      <c r="B221" s="85"/>
      <c r="C221" s="82"/>
      <c r="D221" s="84"/>
      <c r="E221" s="85"/>
      <c r="F221" s="125"/>
      <c r="G221" s="126"/>
      <c r="H221" s="84"/>
    </row>
    <row r="222" spans="1:8" ht="15.95" customHeight="1" x14ac:dyDescent="0.4">
      <c r="A222" s="82"/>
      <c r="B222" s="85"/>
      <c r="C222" s="82"/>
      <c r="D222" s="84"/>
      <c r="E222" s="85"/>
      <c r="F222" s="125"/>
      <c r="G222" s="126"/>
      <c r="H222" s="84"/>
    </row>
    <row r="223" spans="1:8" ht="15.95" customHeight="1" x14ac:dyDescent="0.4">
      <c r="A223" s="82"/>
      <c r="B223" s="85"/>
      <c r="C223" s="82"/>
      <c r="D223" s="84"/>
      <c r="E223" s="85"/>
      <c r="F223" s="125"/>
      <c r="G223" s="126"/>
      <c r="H223" s="84"/>
    </row>
    <row r="224" spans="1:8" ht="15.95" customHeight="1" x14ac:dyDescent="0.4">
      <c r="A224" s="82"/>
      <c r="B224" s="85"/>
      <c r="C224" s="82"/>
      <c r="D224" s="84"/>
      <c r="E224" s="85"/>
      <c r="F224" s="125"/>
      <c r="G224" s="126"/>
      <c r="H224" s="84"/>
    </row>
    <row r="225" spans="1:8" ht="15.95" customHeight="1" x14ac:dyDescent="0.4">
      <c r="A225" s="82"/>
      <c r="B225" s="85"/>
      <c r="C225" s="82"/>
      <c r="D225" s="84"/>
      <c r="E225" s="85"/>
      <c r="F225" s="125"/>
      <c r="G225" s="126"/>
      <c r="H225" s="84"/>
    </row>
    <row r="226" spans="1:8" ht="15.95" customHeight="1" x14ac:dyDescent="0.4">
      <c r="A226" s="82"/>
      <c r="B226" s="85"/>
      <c r="C226" s="82"/>
      <c r="D226" s="84"/>
      <c r="E226" s="85"/>
      <c r="F226" s="125"/>
      <c r="G226" s="126"/>
      <c r="H226" s="84"/>
    </row>
    <row r="227" spans="1:8" ht="15.95" customHeight="1" x14ac:dyDescent="0.4">
      <c r="A227" s="82"/>
      <c r="B227" s="85"/>
      <c r="C227" s="82"/>
      <c r="D227" s="84"/>
      <c r="E227" s="85"/>
      <c r="F227" s="125"/>
      <c r="G227" s="126"/>
      <c r="H227" s="84"/>
    </row>
    <row r="228" spans="1:8" ht="15.95" customHeight="1" x14ac:dyDescent="0.4">
      <c r="A228" s="82"/>
      <c r="B228" s="85"/>
      <c r="C228" s="82"/>
      <c r="D228" s="84"/>
      <c r="E228" s="85"/>
      <c r="F228" s="125"/>
      <c r="G228" s="126"/>
      <c r="H228" s="84"/>
    </row>
    <row r="229" spans="1:8" ht="15.95" customHeight="1" x14ac:dyDescent="0.4">
      <c r="A229" s="82"/>
      <c r="B229" s="85"/>
      <c r="C229" s="82"/>
      <c r="D229" s="84"/>
      <c r="E229" s="85"/>
      <c r="F229" s="125"/>
      <c r="G229" s="126"/>
      <c r="H229" s="84"/>
    </row>
    <row r="230" spans="1:8" ht="15.95" customHeight="1" x14ac:dyDescent="0.4">
      <c r="A230" s="82"/>
      <c r="B230" s="85"/>
      <c r="C230" s="82"/>
      <c r="D230" s="84"/>
      <c r="E230" s="85"/>
      <c r="F230" s="125"/>
      <c r="G230" s="126"/>
      <c r="H230" s="84"/>
    </row>
    <row r="231" spans="1:8" ht="15.95" customHeight="1" x14ac:dyDescent="0.4">
      <c r="A231" s="82"/>
      <c r="B231" s="83" t="s">
        <v>205</v>
      </c>
      <c r="C231" s="82"/>
      <c r="D231" s="84"/>
      <c r="E231" s="85"/>
      <c r="F231" s="125"/>
      <c r="G231" s="126"/>
      <c r="H231" s="84"/>
    </row>
    <row r="232" spans="1:8" ht="15.95" customHeight="1" x14ac:dyDescent="0.4">
      <c r="A232" s="82"/>
      <c r="B232" s="87" t="s">
        <v>112</v>
      </c>
      <c r="C232" s="88" t="s">
        <v>28</v>
      </c>
      <c r="D232" s="89" t="s">
        <v>29</v>
      </c>
      <c r="E232" s="88" t="s">
        <v>24</v>
      </c>
      <c r="F232" s="127" t="s">
        <v>26</v>
      </c>
      <c r="G232" s="128" t="s">
        <v>27</v>
      </c>
      <c r="H232" s="89" t="s">
        <v>102</v>
      </c>
    </row>
    <row r="233" spans="1:8" ht="15.95" customHeight="1" x14ac:dyDescent="0.4">
      <c r="A233" s="82"/>
      <c r="B233" s="91">
        <v>1201</v>
      </c>
      <c r="C233" s="92" t="s">
        <v>13</v>
      </c>
      <c r="D233" s="93" t="s">
        <v>14</v>
      </c>
      <c r="E233" s="94" t="s">
        <v>1</v>
      </c>
      <c r="F233" s="129">
        <v>1</v>
      </c>
      <c r="G233" s="130">
        <v>15294</v>
      </c>
      <c r="H233" s="96" t="s">
        <v>137</v>
      </c>
    </row>
    <row r="234" spans="1:8" ht="15.95" customHeight="1" x14ac:dyDescent="0.4">
      <c r="A234" s="82"/>
      <c r="B234" s="97">
        <f t="shared" ref="B234:B262" si="12">B233+1</f>
        <v>1202</v>
      </c>
      <c r="C234" s="98" t="s">
        <v>13</v>
      </c>
      <c r="D234" s="99" t="s">
        <v>15</v>
      </c>
      <c r="E234" s="100" t="s">
        <v>1</v>
      </c>
      <c r="F234" s="116">
        <v>1</v>
      </c>
      <c r="G234" s="117">
        <v>16457</v>
      </c>
      <c r="H234" s="102" t="s">
        <v>137</v>
      </c>
    </row>
    <row r="235" spans="1:8" ht="15.95" customHeight="1" x14ac:dyDescent="0.4">
      <c r="A235" s="82"/>
      <c r="B235" s="97">
        <f t="shared" si="12"/>
        <v>1203</v>
      </c>
      <c r="C235" s="98" t="s">
        <v>13</v>
      </c>
      <c r="D235" s="99" t="s">
        <v>16</v>
      </c>
      <c r="E235" s="100" t="s">
        <v>1</v>
      </c>
      <c r="F235" s="116">
        <v>1</v>
      </c>
      <c r="G235" s="117">
        <v>20930</v>
      </c>
      <c r="H235" s="102" t="s">
        <v>137</v>
      </c>
    </row>
    <row r="236" spans="1:8" ht="15.95" customHeight="1" x14ac:dyDescent="0.4">
      <c r="A236" s="82"/>
      <c r="B236" s="97">
        <f t="shared" si="12"/>
        <v>1204</v>
      </c>
      <c r="C236" s="98" t="s">
        <v>13</v>
      </c>
      <c r="D236" s="99" t="s">
        <v>17</v>
      </c>
      <c r="E236" s="100" t="s">
        <v>1</v>
      </c>
      <c r="F236" s="116">
        <v>1</v>
      </c>
      <c r="G236" s="117">
        <v>22867</v>
      </c>
      <c r="H236" s="102" t="s">
        <v>137</v>
      </c>
    </row>
    <row r="237" spans="1:8" ht="15.95" customHeight="1" x14ac:dyDescent="0.4">
      <c r="A237" s="82"/>
      <c r="B237" s="97">
        <f t="shared" si="12"/>
        <v>1205</v>
      </c>
      <c r="C237" s="98" t="s">
        <v>13</v>
      </c>
      <c r="D237" s="99" t="s">
        <v>18</v>
      </c>
      <c r="E237" s="100" t="s">
        <v>1</v>
      </c>
      <c r="F237" s="116">
        <v>1</v>
      </c>
      <c r="G237" s="117">
        <v>24030</v>
      </c>
      <c r="H237" s="102" t="s">
        <v>137</v>
      </c>
    </row>
    <row r="238" spans="1:8" ht="15.95" customHeight="1" x14ac:dyDescent="0.4">
      <c r="A238" s="82"/>
      <c r="B238" s="103">
        <f t="shared" si="12"/>
        <v>1206</v>
      </c>
      <c r="C238" s="104" t="s">
        <v>13</v>
      </c>
      <c r="D238" s="105" t="s">
        <v>19</v>
      </c>
      <c r="E238" s="106" t="s">
        <v>1</v>
      </c>
      <c r="F238" s="118">
        <v>1</v>
      </c>
      <c r="G238" s="119">
        <v>30187</v>
      </c>
      <c r="H238" s="108" t="s">
        <v>137</v>
      </c>
    </row>
    <row r="239" spans="1:8" ht="15.95" customHeight="1" x14ac:dyDescent="0.4">
      <c r="A239" s="82"/>
      <c r="B239" s="91">
        <f t="shared" si="12"/>
        <v>1207</v>
      </c>
      <c r="C239" s="93" t="s">
        <v>115</v>
      </c>
      <c r="D239" s="93" t="s">
        <v>157</v>
      </c>
      <c r="E239" s="94" t="s">
        <v>156</v>
      </c>
      <c r="F239" s="129">
        <v>1</v>
      </c>
      <c r="G239" s="130">
        <v>6073</v>
      </c>
      <c r="H239" s="96" t="s">
        <v>137</v>
      </c>
    </row>
    <row r="240" spans="1:8" ht="15.95" customHeight="1" x14ac:dyDescent="0.4">
      <c r="A240" s="82"/>
      <c r="B240" s="97">
        <f t="shared" si="12"/>
        <v>1208</v>
      </c>
      <c r="C240" s="99" t="s">
        <v>115</v>
      </c>
      <c r="D240" s="99" t="s">
        <v>158</v>
      </c>
      <c r="E240" s="100" t="s">
        <v>156</v>
      </c>
      <c r="F240" s="116">
        <v>1</v>
      </c>
      <c r="G240" s="117">
        <v>8083</v>
      </c>
      <c r="H240" s="102" t="s">
        <v>137</v>
      </c>
    </row>
    <row r="241" spans="1:8" ht="15.95" customHeight="1" x14ac:dyDescent="0.4">
      <c r="A241" s="82"/>
      <c r="B241" s="97">
        <f t="shared" si="12"/>
        <v>1209</v>
      </c>
      <c r="C241" s="99" t="s">
        <v>115</v>
      </c>
      <c r="D241" s="99" t="s">
        <v>159</v>
      </c>
      <c r="E241" s="100" t="s">
        <v>156</v>
      </c>
      <c r="F241" s="100">
        <v>1</v>
      </c>
      <c r="G241" s="117">
        <v>9948</v>
      </c>
      <c r="H241" s="102" t="s">
        <v>137</v>
      </c>
    </row>
    <row r="242" spans="1:8" ht="15.95" customHeight="1" x14ac:dyDescent="0.4">
      <c r="A242" s="82"/>
      <c r="B242" s="97">
        <f t="shared" si="12"/>
        <v>1210</v>
      </c>
      <c r="C242" s="99" t="s">
        <v>115</v>
      </c>
      <c r="D242" s="99" t="s">
        <v>160</v>
      </c>
      <c r="E242" s="100" t="s">
        <v>156</v>
      </c>
      <c r="F242" s="100">
        <v>1</v>
      </c>
      <c r="G242" s="117">
        <v>12114</v>
      </c>
      <c r="H242" s="102" t="s">
        <v>137</v>
      </c>
    </row>
    <row r="243" spans="1:8" ht="15.95" customHeight="1" x14ac:dyDescent="0.4">
      <c r="A243" s="82"/>
      <c r="B243" s="97">
        <f t="shared" si="12"/>
        <v>1211</v>
      </c>
      <c r="C243" s="99" t="s">
        <v>115</v>
      </c>
      <c r="D243" s="99" t="s">
        <v>161</v>
      </c>
      <c r="E243" s="100" t="s">
        <v>156</v>
      </c>
      <c r="F243" s="100">
        <v>1</v>
      </c>
      <c r="G243" s="117">
        <v>7164</v>
      </c>
      <c r="H243" s="102" t="s">
        <v>137</v>
      </c>
    </row>
    <row r="244" spans="1:8" ht="15.95" customHeight="1" x14ac:dyDescent="0.4">
      <c r="A244" s="82"/>
      <c r="B244" s="97">
        <f t="shared" si="12"/>
        <v>1212</v>
      </c>
      <c r="C244" s="99" t="s">
        <v>115</v>
      </c>
      <c r="D244" s="99" t="s">
        <v>162</v>
      </c>
      <c r="E244" s="100" t="s">
        <v>156</v>
      </c>
      <c r="F244" s="100">
        <v>1</v>
      </c>
      <c r="G244" s="117">
        <v>9725</v>
      </c>
      <c r="H244" s="102" t="s">
        <v>137</v>
      </c>
    </row>
    <row r="245" spans="1:8" ht="15.95" customHeight="1" x14ac:dyDescent="0.4">
      <c r="A245" s="82"/>
      <c r="B245" s="97">
        <f t="shared" si="12"/>
        <v>1213</v>
      </c>
      <c r="C245" s="99" t="s">
        <v>115</v>
      </c>
      <c r="D245" s="99" t="s">
        <v>163</v>
      </c>
      <c r="E245" s="100" t="s">
        <v>156</v>
      </c>
      <c r="F245" s="100">
        <v>1</v>
      </c>
      <c r="G245" s="117">
        <v>12128</v>
      </c>
      <c r="H245" s="102" t="s">
        <v>137</v>
      </c>
    </row>
    <row r="246" spans="1:8" ht="15.95" customHeight="1" x14ac:dyDescent="0.4">
      <c r="A246" s="82"/>
      <c r="B246" s="97">
        <f t="shared" si="12"/>
        <v>1214</v>
      </c>
      <c r="C246" s="99" t="s">
        <v>115</v>
      </c>
      <c r="D246" s="99" t="s">
        <v>164</v>
      </c>
      <c r="E246" s="100" t="s">
        <v>156</v>
      </c>
      <c r="F246" s="100">
        <v>1</v>
      </c>
      <c r="G246" s="117">
        <v>14846</v>
      </c>
      <c r="H246" s="102" t="s">
        <v>137</v>
      </c>
    </row>
    <row r="247" spans="1:8" ht="15.95" customHeight="1" x14ac:dyDescent="0.4">
      <c r="A247" s="82"/>
      <c r="B247" s="97">
        <f t="shared" si="12"/>
        <v>1215</v>
      </c>
      <c r="C247" s="99" t="s">
        <v>115</v>
      </c>
      <c r="D247" s="99" t="s">
        <v>166</v>
      </c>
      <c r="E247" s="100" t="s">
        <v>156</v>
      </c>
      <c r="F247" s="100">
        <v>1</v>
      </c>
      <c r="G247" s="117">
        <v>10614</v>
      </c>
      <c r="H247" s="102" t="s">
        <v>137</v>
      </c>
    </row>
    <row r="248" spans="1:8" ht="15.95" customHeight="1" x14ac:dyDescent="0.4">
      <c r="A248" s="82"/>
      <c r="B248" s="97">
        <f t="shared" si="12"/>
        <v>1216</v>
      </c>
      <c r="C248" s="99" t="s">
        <v>115</v>
      </c>
      <c r="D248" s="99" t="s">
        <v>167</v>
      </c>
      <c r="E248" s="100" t="s">
        <v>156</v>
      </c>
      <c r="F248" s="100">
        <v>1</v>
      </c>
      <c r="G248" s="117">
        <v>13883</v>
      </c>
      <c r="H248" s="102" t="s">
        <v>137</v>
      </c>
    </row>
    <row r="249" spans="1:8" ht="15.95" customHeight="1" x14ac:dyDescent="0.4">
      <c r="A249" s="82"/>
      <c r="B249" s="97">
        <f t="shared" si="12"/>
        <v>1217</v>
      </c>
      <c r="C249" s="99" t="s">
        <v>115</v>
      </c>
      <c r="D249" s="99" t="s">
        <v>168</v>
      </c>
      <c r="E249" s="100" t="s">
        <v>156</v>
      </c>
      <c r="F249" s="100">
        <v>1</v>
      </c>
      <c r="G249" s="117">
        <v>16837</v>
      </c>
      <c r="H249" s="102" t="s">
        <v>137</v>
      </c>
    </row>
    <row r="250" spans="1:8" ht="15.95" customHeight="1" x14ac:dyDescent="0.4">
      <c r="A250" s="82"/>
      <c r="B250" s="97">
        <f t="shared" si="12"/>
        <v>1218</v>
      </c>
      <c r="C250" s="99" t="s">
        <v>115</v>
      </c>
      <c r="D250" s="99" t="s">
        <v>165</v>
      </c>
      <c r="E250" s="100" t="s">
        <v>156</v>
      </c>
      <c r="F250" s="100">
        <v>1</v>
      </c>
      <c r="G250" s="117">
        <v>20408</v>
      </c>
      <c r="H250" s="102" t="s">
        <v>137</v>
      </c>
    </row>
    <row r="251" spans="1:8" ht="15.95" customHeight="1" x14ac:dyDescent="0.4">
      <c r="A251" s="82"/>
      <c r="B251" s="97">
        <f t="shared" si="12"/>
        <v>1219</v>
      </c>
      <c r="C251" s="99" t="s">
        <v>115</v>
      </c>
      <c r="D251" s="99" t="s">
        <v>169</v>
      </c>
      <c r="E251" s="100" t="s">
        <v>156</v>
      </c>
      <c r="F251" s="100">
        <v>1</v>
      </c>
      <c r="G251" s="117">
        <v>11705</v>
      </c>
      <c r="H251" s="102" t="s">
        <v>137</v>
      </c>
    </row>
    <row r="252" spans="1:8" ht="15.95" customHeight="1" x14ac:dyDescent="0.4">
      <c r="A252" s="82"/>
      <c r="B252" s="97">
        <f t="shared" si="12"/>
        <v>1220</v>
      </c>
      <c r="C252" s="99" t="s">
        <v>115</v>
      </c>
      <c r="D252" s="99" t="s">
        <v>170</v>
      </c>
      <c r="E252" s="100" t="s">
        <v>156</v>
      </c>
      <c r="F252" s="100">
        <v>1</v>
      </c>
      <c r="G252" s="117">
        <v>15525</v>
      </c>
      <c r="H252" s="102" t="s">
        <v>137</v>
      </c>
    </row>
    <row r="253" spans="1:8" ht="15.95" customHeight="1" x14ac:dyDescent="0.4">
      <c r="A253" s="82"/>
      <c r="B253" s="97">
        <f t="shared" si="12"/>
        <v>1221</v>
      </c>
      <c r="C253" s="99" t="s">
        <v>115</v>
      </c>
      <c r="D253" s="99" t="s">
        <v>171</v>
      </c>
      <c r="E253" s="100" t="s">
        <v>156</v>
      </c>
      <c r="F253" s="100">
        <v>1</v>
      </c>
      <c r="G253" s="117">
        <v>19018</v>
      </c>
      <c r="H253" s="102" t="s">
        <v>137</v>
      </c>
    </row>
    <row r="254" spans="1:8" ht="15.95" customHeight="1" x14ac:dyDescent="0.4">
      <c r="A254" s="82"/>
      <c r="B254" s="97">
        <f t="shared" si="12"/>
        <v>1222</v>
      </c>
      <c r="C254" s="99" t="s">
        <v>115</v>
      </c>
      <c r="D254" s="99" t="s">
        <v>172</v>
      </c>
      <c r="E254" s="100" t="s">
        <v>156</v>
      </c>
      <c r="F254" s="100">
        <v>1</v>
      </c>
      <c r="G254" s="117">
        <v>15822</v>
      </c>
      <c r="H254" s="102" t="s">
        <v>137</v>
      </c>
    </row>
    <row r="255" spans="1:8" ht="15.95" customHeight="1" x14ac:dyDescent="0.4">
      <c r="A255" s="82"/>
      <c r="B255" s="97">
        <f t="shared" si="12"/>
        <v>1223</v>
      </c>
      <c r="C255" s="99" t="s">
        <v>115</v>
      </c>
      <c r="D255" s="99" t="s">
        <v>173</v>
      </c>
      <c r="E255" s="100" t="s">
        <v>156</v>
      </c>
      <c r="F255" s="100">
        <v>1</v>
      </c>
      <c r="G255" s="117">
        <v>20655</v>
      </c>
      <c r="H255" s="102" t="s">
        <v>137</v>
      </c>
    </row>
    <row r="256" spans="1:8" ht="15.95" customHeight="1" x14ac:dyDescent="0.4">
      <c r="A256" s="82"/>
      <c r="B256" s="97">
        <f t="shared" si="12"/>
        <v>1224</v>
      </c>
      <c r="C256" s="99" t="s">
        <v>115</v>
      </c>
      <c r="D256" s="99" t="s">
        <v>174</v>
      </c>
      <c r="E256" s="100" t="s">
        <v>156</v>
      </c>
      <c r="F256" s="100">
        <v>1</v>
      </c>
      <c r="G256" s="117">
        <v>25029</v>
      </c>
      <c r="H256" s="102" t="s">
        <v>137</v>
      </c>
    </row>
    <row r="257" spans="1:10" ht="15.95" customHeight="1" x14ac:dyDescent="0.35">
      <c r="A257" s="82"/>
      <c r="B257" s="91">
        <f t="shared" si="12"/>
        <v>1225</v>
      </c>
      <c r="C257" s="93" t="s">
        <v>118</v>
      </c>
      <c r="D257" s="93" t="s">
        <v>21</v>
      </c>
      <c r="E257" s="94" t="s">
        <v>20</v>
      </c>
      <c r="F257" s="94">
        <v>1</v>
      </c>
      <c r="G257" s="95">
        <v>14779</v>
      </c>
      <c r="H257" s="93" t="s">
        <v>119</v>
      </c>
      <c r="J257" s="1"/>
    </row>
    <row r="258" spans="1:10" ht="15.95" customHeight="1" x14ac:dyDescent="0.35">
      <c r="A258" s="82"/>
      <c r="B258" s="103">
        <f t="shared" si="12"/>
        <v>1226</v>
      </c>
      <c r="C258" s="105" t="s">
        <v>121</v>
      </c>
      <c r="D258" s="105"/>
      <c r="E258" s="106" t="s">
        <v>22</v>
      </c>
      <c r="F258" s="106">
        <v>1</v>
      </c>
      <c r="G258" s="107">
        <v>5023</v>
      </c>
      <c r="H258" s="105" t="s">
        <v>120</v>
      </c>
      <c r="J258" s="1"/>
    </row>
    <row r="259" spans="1:10" ht="15.95" customHeight="1" x14ac:dyDescent="0.35">
      <c r="A259" s="82"/>
      <c r="B259" s="91">
        <f t="shared" si="12"/>
        <v>1227</v>
      </c>
      <c r="C259" s="93" t="s">
        <v>122</v>
      </c>
      <c r="D259" s="93"/>
      <c r="E259" s="96" t="s">
        <v>154</v>
      </c>
      <c r="F259" s="94">
        <v>1</v>
      </c>
      <c r="G259" s="95">
        <v>43668</v>
      </c>
      <c r="H259" s="96" t="s">
        <v>137</v>
      </c>
      <c r="J259" s="1"/>
    </row>
    <row r="260" spans="1:10" ht="15.95" customHeight="1" x14ac:dyDescent="0.4">
      <c r="A260" s="82"/>
      <c r="B260" s="103">
        <f t="shared" si="12"/>
        <v>1228</v>
      </c>
      <c r="C260" s="105" t="s">
        <v>116</v>
      </c>
      <c r="D260" s="105"/>
      <c r="E260" s="108" t="s">
        <v>154</v>
      </c>
      <c r="F260" s="106">
        <v>1</v>
      </c>
      <c r="G260" s="107">
        <v>37296</v>
      </c>
      <c r="H260" s="108" t="s">
        <v>137</v>
      </c>
    </row>
    <row r="261" spans="1:10" ht="15.95" customHeight="1" x14ac:dyDescent="0.4">
      <c r="A261" s="82"/>
      <c r="B261" s="91">
        <f t="shared" si="12"/>
        <v>1229</v>
      </c>
      <c r="C261" s="92" t="s">
        <v>128</v>
      </c>
      <c r="D261" s="93"/>
      <c r="E261" s="94" t="s">
        <v>23</v>
      </c>
      <c r="F261" s="94">
        <v>1</v>
      </c>
      <c r="G261" s="95">
        <v>62818</v>
      </c>
      <c r="H261" s="96" t="s">
        <v>137</v>
      </c>
    </row>
    <row r="262" spans="1:10" ht="15.95" customHeight="1" x14ac:dyDescent="0.4">
      <c r="A262" s="82"/>
      <c r="B262" s="103">
        <f t="shared" si="12"/>
        <v>1230</v>
      </c>
      <c r="C262" s="104" t="s">
        <v>153</v>
      </c>
      <c r="D262" s="105"/>
      <c r="E262" s="106" t="s">
        <v>23</v>
      </c>
      <c r="F262" s="106">
        <v>1</v>
      </c>
      <c r="G262" s="107">
        <v>70756</v>
      </c>
      <c r="H262" s="108" t="s">
        <v>137</v>
      </c>
    </row>
    <row r="263" spans="1:10" ht="15.95" customHeight="1" x14ac:dyDescent="0.4">
      <c r="A263" s="82"/>
      <c r="B263" s="85"/>
      <c r="C263" s="82"/>
      <c r="D263" s="84"/>
      <c r="E263" s="85"/>
      <c r="F263" s="85"/>
      <c r="G263" s="86"/>
      <c r="H263" s="84"/>
    </row>
    <row r="264" spans="1:10" ht="15.95" customHeight="1" x14ac:dyDescent="0.4">
      <c r="A264" s="82"/>
      <c r="B264" s="85"/>
      <c r="C264" s="82"/>
      <c r="D264" s="84"/>
      <c r="E264" s="85"/>
      <c r="F264" s="85"/>
      <c r="G264" s="86"/>
      <c r="H264" s="84"/>
    </row>
    <row r="265" spans="1:10" ht="15.95" customHeight="1" x14ac:dyDescent="0.4">
      <c r="A265" s="82"/>
      <c r="B265" s="85"/>
      <c r="C265" s="82"/>
      <c r="D265" s="84"/>
      <c r="E265" s="85"/>
      <c r="F265" s="85"/>
      <c r="G265" s="86"/>
      <c r="H265" s="84"/>
    </row>
    <row r="266" spans="1:10" ht="15.95" customHeight="1" x14ac:dyDescent="0.4">
      <c r="A266" s="82"/>
      <c r="B266" s="85"/>
      <c r="C266" s="82"/>
      <c r="D266" s="84"/>
      <c r="E266" s="85"/>
      <c r="F266" s="85"/>
      <c r="G266" s="86"/>
      <c r="H266" s="84"/>
    </row>
    <row r="267" spans="1:10" ht="15.95" customHeight="1" x14ac:dyDescent="0.4">
      <c r="A267" s="82"/>
      <c r="B267" s="85"/>
      <c r="C267" s="82"/>
      <c r="D267" s="84"/>
      <c r="E267" s="85"/>
      <c r="F267" s="85"/>
      <c r="G267" s="86"/>
      <c r="H267" s="84"/>
    </row>
    <row r="268" spans="1:10" ht="15.95" customHeight="1" x14ac:dyDescent="0.4">
      <c r="A268" s="82"/>
      <c r="B268" s="85"/>
      <c r="C268" s="82"/>
      <c r="D268" s="84"/>
      <c r="E268" s="85"/>
      <c r="F268" s="85"/>
      <c r="G268" s="86"/>
      <c r="H268" s="84"/>
    </row>
    <row r="269" spans="1:10" ht="15.95" customHeight="1" x14ac:dyDescent="0.4">
      <c r="A269" s="82"/>
      <c r="B269" s="85"/>
      <c r="C269" s="82"/>
      <c r="D269" s="84"/>
      <c r="E269" s="85"/>
      <c r="F269" s="85"/>
      <c r="G269" s="86"/>
      <c r="H269" s="84"/>
    </row>
    <row r="270" spans="1:10" ht="15.95" customHeight="1" x14ac:dyDescent="0.4">
      <c r="A270" s="82"/>
      <c r="B270" s="85"/>
      <c r="C270" s="82"/>
      <c r="D270" s="84"/>
      <c r="E270" s="85"/>
      <c r="F270" s="85"/>
      <c r="G270" s="86"/>
      <c r="H270" s="84"/>
    </row>
    <row r="271" spans="1:10" ht="15.95" customHeight="1" x14ac:dyDescent="0.4">
      <c r="A271" s="82"/>
      <c r="B271" s="85"/>
      <c r="C271" s="82"/>
      <c r="D271" s="84"/>
      <c r="E271" s="85"/>
      <c r="F271" s="85"/>
      <c r="G271" s="86"/>
      <c r="H271" s="84"/>
    </row>
    <row r="272" spans="1:10" ht="15.95" customHeight="1" x14ac:dyDescent="0.4">
      <c r="A272" s="82"/>
      <c r="B272" s="85"/>
      <c r="C272" s="82"/>
      <c r="D272" s="84"/>
      <c r="E272" s="85"/>
      <c r="F272" s="85"/>
      <c r="G272" s="86"/>
      <c r="H272" s="84"/>
    </row>
    <row r="273" spans="1:8" ht="15.95" customHeight="1" x14ac:dyDescent="0.4">
      <c r="A273" s="82"/>
      <c r="B273" s="85"/>
      <c r="C273" s="82"/>
      <c r="D273" s="84"/>
      <c r="E273" s="85"/>
      <c r="F273" s="85"/>
      <c r="G273" s="86"/>
      <c r="H273" s="84"/>
    </row>
    <row r="274" spans="1:8" ht="15.95" customHeight="1" x14ac:dyDescent="0.4">
      <c r="A274" s="82"/>
      <c r="B274" s="85"/>
      <c r="C274" s="82"/>
      <c r="D274" s="84"/>
      <c r="E274" s="85"/>
      <c r="F274" s="85"/>
      <c r="G274" s="86"/>
      <c r="H274" s="84"/>
    </row>
    <row r="275" spans="1:8" ht="15.95" customHeight="1" x14ac:dyDescent="0.4">
      <c r="A275" s="82"/>
      <c r="B275" s="85"/>
      <c r="C275" s="82"/>
      <c r="D275" s="84"/>
      <c r="E275" s="85"/>
      <c r="F275" s="85"/>
      <c r="G275" s="86"/>
      <c r="H275" s="84"/>
    </row>
    <row r="276" spans="1:8" ht="15.95" customHeight="1" x14ac:dyDescent="0.4">
      <c r="A276" s="82"/>
      <c r="B276" s="85"/>
      <c r="C276" s="82"/>
      <c r="D276" s="84"/>
      <c r="E276" s="85"/>
      <c r="F276" s="85"/>
      <c r="G276" s="86"/>
      <c r="H276" s="84"/>
    </row>
    <row r="277" spans="1:8" ht="15.95" customHeight="1" x14ac:dyDescent="0.4">
      <c r="A277" s="62"/>
      <c r="B277" s="63" t="s">
        <v>130</v>
      </c>
      <c r="C277" s="62"/>
      <c r="D277" s="64"/>
      <c r="E277" s="65"/>
      <c r="F277" s="65"/>
      <c r="G277" s="66"/>
      <c r="H277" s="64"/>
    </row>
    <row r="278" spans="1:8" ht="15.95" customHeight="1" x14ac:dyDescent="0.4">
      <c r="A278" s="62"/>
      <c r="B278" s="173" t="s">
        <v>131</v>
      </c>
      <c r="C278" s="62"/>
      <c r="D278" s="64"/>
      <c r="E278" s="65"/>
      <c r="F278" s="65"/>
      <c r="G278" s="66"/>
      <c r="H278" s="64"/>
    </row>
    <row r="279" spans="1:8" ht="15.95" customHeight="1" x14ac:dyDescent="0.4">
      <c r="A279" s="62"/>
      <c r="B279" s="67" t="s">
        <v>112</v>
      </c>
      <c r="C279" s="68" t="s">
        <v>28</v>
      </c>
      <c r="D279" s="69" t="s">
        <v>29</v>
      </c>
      <c r="E279" s="68" t="s">
        <v>24</v>
      </c>
      <c r="F279" s="68" t="s">
        <v>26</v>
      </c>
      <c r="G279" s="70" t="s">
        <v>27</v>
      </c>
      <c r="H279" s="69" t="s">
        <v>102</v>
      </c>
    </row>
    <row r="280" spans="1:8" ht="15.95" customHeight="1" x14ac:dyDescent="0.4">
      <c r="A280" s="62"/>
      <c r="B280" s="71">
        <v>2001</v>
      </c>
      <c r="C280" s="72" t="s">
        <v>138</v>
      </c>
      <c r="D280" s="72"/>
      <c r="E280" s="73" t="s">
        <v>140</v>
      </c>
      <c r="F280" s="73">
        <v>1</v>
      </c>
      <c r="G280" s="80"/>
      <c r="H280" s="72"/>
    </row>
    <row r="281" spans="1:8" ht="15.95" customHeight="1" x14ac:dyDescent="0.4">
      <c r="A281" s="62"/>
      <c r="B281" s="74">
        <f>B280+1</f>
        <v>2002</v>
      </c>
      <c r="C281" s="75" t="s">
        <v>206</v>
      </c>
      <c r="D281" s="75"/>
      <c r="E281" s="76" t="s">
        <v>140</v>
      </c>
      <c r="F281" s="76">
        <v>1</v>
      </c>
      <c r="G281" s="174"/>
      <c r="H281" s="75"/>
    </row>
    <row r="282" spans="1:8" ht="15.95" customHeight="1" x14ac:dyDescent="0.4">
      <c r="A282" s="62"/>
      <c r="B282" s="74">
        <f t="shared" ref="B281:B299" si="13">B281+1</f>
        <v>2003</v>
      </c>
      <c r="C282" s="75" t="s">
        <v>207</v>
      </c>
      <c r="D282" s="75"/>
      <c r="E282" s="76" t="s">
        <v>208</v>
      </c>
      <c r="F282" s="76">
        <v>1</v>
      </c>
      <c r="G282" s="174"/>
      <c r="H282" s="76"/>
    </row>
    <row r="283" spans="1:8" ht="15.95" customHeight="1" x14ac:dyDescent="0.4">
      <c r="A283" s="62"/>
      <c r="B283" s="74">
        <f t="shared" si="13"/>
        <v>2004</v>
      </c>
      <c r="C283" s="75"/>
      <c r="D283" s="75"/>
      <c r="E283" s="76"/>
      <c r="F283" s="76"/>
      <c r="G283" s="174"/>
      <c r="H283" s="76" t="s">
        <v>137</v>
      </c>
    </row>
    <row r="284" spans="1:8" ht="15.95" customHeight="1" x14ac:dyDescent="0.4">
      <c r="A284" s="62"/>
      <c r="B284" s="74">
        <f t="shared" si="13"/>
        <v>2005</v>
      </c>
      <c r="C284" s="75"/>
      <c r="D284" s="75"/>
      <c r="E284" s="76"/>
      <c r="F284" s="76"/>
      <c r="G284" s="174"/>
      <c r="H284" s="76" t="s">
        <v>137</v>
      </c>
    </row>
    <row r="285" spans="1:8" ht="15.95" customHeight="1" x14ac:dyDescent="0.4">
      <c r="A285" s="62"/>
      <c r="B285" s="74">
        <f t="shared" si="13"/>
        <v>2006</v>
      </c>
      <c r="C285" s="75"/>
      <c r="D285" s="75"/>
      <c r="E285" s="76"/>
      <c r="F285" s="76"/>
      <c r="G285" s="174"/>
      <c r="H285" s="76" t="s">
        <v>137</v>
      </c>
    </row>
    <row r="286" spans="1:8" ht="15.95" customHeight="1" x14ac:dyDescent="0.4">
      <c r="A286" s="62"/>
      <c r="B286" s="74">
        <f t="shared" si="13"/>
        <v>2007</v>
      </c>
      <c r="C286" s="75"/>
      <c r="D286" s="75"/>
      <c r="E286" s="76"/>
      <c r="F286" s="76"/>
      <c r="G286" s="174"/>
      <c r="H286" s="76" t="s">
        <v>137</v>
      </c>
    </row>
    <row r="287" spans="1:8" ht="15.95" customHeight="1" x14ac:dyDescent="0.4">
      <c r="A287" s="62"/>
      <c r="B287" s="74">
        <f t="shared" si="13"/>
        <v>2008</v>
      </c>
      <c r="C287" s="75"/>
      <c r="D287" s="75"/>
      <c r="E287" s="76"/>
      <c r="F287" s="76"/>
      <c r="G287" s="174"/>
      <c r="H287" s="76" t="s">
        <v>137</v>
      </c>
    </row>
    <row r="288" spans="1:8" ht="15.95" customHeight="1" x14ac:dyDescent="0.4">
      <c r="A288" s="62"/>
      <c r="B288" s="74">
        <f t="shared" si="13"/>
        <v>2009</v>
      </c>
      <c r="C288" s="75"/>
      <c r="D288" s="75"/>
      <c r="E288" s="76"/>
      <c r="F288" s="76"/>
      <c r="G288" s="174"/>
      <c r="H288" s="76" t="s">
        <v>137</v>
      </c>
    </row>
    <row r="289" spans="1:8" ht="15.95" customHeight="1" x14ac:dyDescent="0.4">
      <c r="A289" s="62"/>
      <c r="B289" s="74">
        <f t="shared" si="13"/>
        <v>2010</v>
      </c>
      <c r="C289" s="75"/>
      <c r="D289" s="75"/>
      <c r="E289" s="76"/>
      <c r="F289" s="76"/>
      <c r="G289" s="174"/>
      <c r="H289" s="76" t="s">
        <v>137</v>
      </c>
    </row>
    <row r="290" spans="1:8" ht="15.95" customHeight="1" x14ac:dyDescent="0.4">
      <c r="A290" s="62"/>
      <c r="B290" s="74">
        <f t="shared" si="13"/>
        <v>2011</v>
      </c>
      <c r="C290" s="75"/>
      <c r="D290" s="75"/>
      <c r="E290" s="76"/>
      <c r="F290" s="76"/>
      <c r="G290" s="174"/>
      <c r="H290" s="76" t="s">
        <v>137</v>
      </c>
    </row>
    <row r="291" spans="1:8" ht="15.95" customHeight="1" x14ac:dyDescent="0.4">
      <c r="A291" s="62"/>
      <c r="B291" s="74">
        <f t="shared" si="13"/>
        <v>2012</v>
      </c>
      <c r="C291" s="75"/>
      <c r="D291" s="75"/>
      <c r="E291" s="76"/>
      <c r="F291" s="76"/>
      <c r="G291" s="174"/>
      <c r="H291" s="76" t="s">
        <v>137</v>
      </c>
    </row>
    <row r="292" spans="1:8" ht="15.95" customHeight="1" x14ac:dyDescent="0.4">
      <c r="A292" s="62"/>
      <c r="B292" s="74">
        <f t="shared" si="13"/>
        <v>2013</v>
      </c>
      <c r="C292" s="75"/>
      <c r="D292" s="75"/>
      <c r="E292" s="76"/>
      <c r="F292" s="76"/>
      <c r="G292" s="174"/>
      <c r="H292" s="76" t="s">
        <v>137</v>
      </c>
    </row>
    <row r="293" spans="1:8" ht="15.95" customHeight="1" x14ac:dyDescent="0.4">
      <c r="A293" s="62"/>
      <c r="B293" s="74">
        <f t="shared" si="13"/>
        <v>2014</v>
      </c>
      <c r="C293" s="75"/>
      <c r="D293" s="75"/>
      <c r="E293" s="76"/>
      <c r="F293" s="76"/>
      <c r="G293" s="174"/>
      <c r="H293" s="76" t="s">
        <v>137</v>
      </c>
    </row>
    <row r="294" spans="1:8" ht="15.95" customHeight="1" x14ac:dyDescent="0.4">
      <c r="A294" s="62"/>
      <c r="B294" s="74">
        <f t="shared" si="13"/>
        <v>2015</v>
      </c>
      <c r="C294" s="75"/>
      <c r="D294" s="75"/>
      <c r="E294" s="76"/>
      <c r="F294" s="76"/>
      <c r="G294" s="174"/>
      <c r="H294" s="76" t="s">
        <v>137</v>
      </c>
    </row>
    <row r="295" spans="1:8" ht="15.95" customHeight="1" x14ac:dyDescent="0.4">
      <c r="A295" s="62"/>
      <c r="B295" s="74">
        <f t="shared" si="13"/>
        <v>2016</v>
      </c>
      <c r="C295" s="75"/>
      <c r="D295" s="75"/>
      <c r="E295" s="76"/>
      <c r="F295" s="76"/>
      <c r="G295" s="174"/>
      <c r="H295" s="76" t="s">
        <v>137</v>
      </c>
    </row>
    <row r="296" spans="1:8" ht="15.95" customHeight="1" x14ac:dyDescent="0.4">
      <c r="A296" s="62"/>
      <c r="B296" s="74">
        <f t="shared" si="13"/>
        <v>2017</v>
      </c>
      <c r="C296" s="75"/>
      <c r="D296" s="75"/>
      <c r="E296" s="76"/>
      <c r="F296" s="76"/>
      <c r="G296" s="174"/>
      <c r="H296" s="76" t="s">
        <v>137</v>
      </c>
    </row>
    <row r="297" spans="1:8" ht="15.95" customHeight="1" x14ac:dyDescent="0.4">
      <c r="A297" s="62"/>
      <c r="B297" s="74">
        <f t="shared" si="13"/>
        <v>2018</v>
      </c>
      <c r="C297" s="75"/>
      <c r="D297" s="75"/>
      <c r="E297" s="76"/>
      <c r="F297" s="76"/>
      <c r="G297" s="174"/>
      <c r="H297" s="76" t="s">
        <v>137</v>
      </c>
    </row>
    <row r="298" spans="1:8" ht="15.95" customHeight="1" x14ac:dyDescent="0.4">
      <c r="A298" s="62"/>
      <c r="B298" s="74">
        <f t="shared" si="13"/>
        <v>2019</v>
      </c>
      <c r="C298" s="75"/>
      <c r="D298" s="75"/>
      <c r="E298" s="76"/>
      <c r="F298" s="76"/>
      <c r="G298" s="174"/>
      <c r="H298" s="76" t="s">
        <v>137</v>
      </c>
    </row>
    <row r="299" spans="1:8" ht="15.95" customHeight="1" x14ac:dyDescent="0.4">
      <c r="A299" s="62"/>
      <c r="B299" s="77">
        <f t="shared" si="13"/>
        <v>2020</v>
      </c>
      <c r="C299" s="78"/>
      <c r="D299" s="78"/>
      <c r="E299" s="79"/>
      <c r="F299" s="79"/>
      <c r="G299" s="81"/>
      <c r="H299" s="79" t="s">
        <v>137</v>
      </c>
    </row>
    <row r="300" spans="1:8" ht="15.95" customHeight="1" x14ac:dyDescent="0.4">
      <c r="A300" s="62"/>
      <c r="B300" s="65"/>
      <c r="C300" s="62"/>
      <c r="D300" s="64"/>
      <c r="E300" s="65"/>
      <c r="F300" s="65"/>
      <c r="G300" s="66"/>
      <c r="H300" s="64"/>
    </row>
    <row r="301" spans="1:8" ht="15.95" customHeight="1" x14ac:dyDescent="0.4">
      <c r="A301" s="62"/>
      <c r="B301" s="65"/>
      <c r="C301" s="62"/>
      <c r="D301" s="64"/>
      <c r="E301" s="65"/>
      <c r="F301" s="65"/>
      <c r="G301" s="66"/>
      <c r="H301" s="64"/>
    </row>
    <row r="302" spans="1:8" ht="15.95" customHeight="1" x14ac:dyDescent="0.4">
      <c r="A302" s="62"/>
      <c r="B302" s="65"/>
      <c r="C302" s="62"/>
      <c r="D302" s="64"/>
      <c r="E302" s="65"/>
      <c r="F302" s="65"/>
      <c r="G302" s="66"/>
      <c r="H302" s="64"/>
    </row>
    <row r="303" spans="1:8" ht="15.95" customHeight="1" x14ac:dyDescent="0.4">
      <c r="A303" s="62"/>
      <c r="B303" s="65"/>
      <c r="C303" s="62"/>
      <c r="D303" s="64"/>
      <c r="E303" s="65"/>
      <c r="F303" s="65"/>
      <c r="G303" s="66"/>
      <c r="H303" s="64"/>
    </row>
    <row r="304" spans="1:8" ht="15.95" customHeight="1" x14ac:dyDescent="0.4">
      <c r="A304" s="62"/>
      <c r="B304" s="65"/>
      <c r="C304" s="62"/>
      <c r="D304" s="64"/>
      <c r="E304" s="65"/>
      <c r="F304" s="65"/>
      <c r="G304" s="66"/>
      <c r="H304" s="64"/>
    </row>
    <row r="305" spans="1:8" ht="15.95" customHeight="1" x14ac:dyDescent="0.4">
      <c r="A305" s="62"/>
      <c r="B305" s="65"/>
      <c r="C305" s="62"/>
      <c r="D305" s="64"/>
      <c r="E305" s="65"/>
      <c r="F305" s="65"/>
      <c r="G305" s="66"/>
      <c r="H305" s="64"/>
    </row>
    <row r="306" spans="1:8" ht="15.95" customHeight="1" x14ac:dyDescent="0.4">
      <c r="A306" s="62"/>
      <c r="B306" s="65"/>
      <c r="C306" s="62"/>
      <c r="D306" s="64"/>
      <c r="E306" s="65"/>
      <c r="F306" s="65"/>
      <c r="G306" s="66"/>
      <c r="H306" s="64"/>
    </row>
    <row r="307" spans="1:8" ht="15.95" customHeight="1" x14ac:dyDescent="0.4">
      <c r="A307" s="62"/>
      <c r="B307" s="65"/>
      <c r="C307" s="62"/>
      <c r="D307" s="64"/>
      <c r="E307" s="65"/>
      <c r="F307" s="65"/>
      <c r="G307" s="66"/>
      <c r="H307" s="64"/>
    </row>
    <row r="308" spans="1:8" ht="15.95" customHeight="1" x14ac:dyDescent="0.4">
      <c r="A308" s="62"/>
      <c r="B308" s="65"/>
      <c r="C308" s="62"/>
      <c r="D308" s="64"/>
      <c r="E308" s="65"/>
      <c r="F308" s="65"/>
      <c r="G308" s="66"/>
      <c r="H308" s="64"/>
    </row>
    <row r="309" spans="1:8" ht="15.95" customHeight="1" x14ac:dyDescent="0.4">
      <c r="A309" s="62"/>
      <c r="B309" s="65"/>
      <c r="C309" s="62"/>
      <c r="D309" s="64"/>
      <c r="E309" s="65"/>
      <c r="F309" s="65"/>
      <c r="G309" s="66"/>
      <c r="H309" s="64"/>
    </row>
    <row r="310" spans="1:8" ht="15.95" customHeight="1" x14ac:dyDescent="0.4">
      <c r="A310" s="62"/>
      <c r="B310" s="65"/>
      <c r="C310" s="62"/>
      <c r="D310" s="64"/>
      <c r="E310" s="65"/>
      <c r="F310" s="65"/>
      <c r="G310" s="66"/>
      <c r="H310" s="64"/>
    </row>
    <row r="311" spans="1:8" ht="15.95" customHeight="1" x14ac:dyDescent="0.4">
      <c r="A311" s="62"/>
      <c r="B311" s="65"/>
      <c r="C311" s="62"/>
      <c r="D311" s="64"/>
      <c r="E311" s="65"/>
      <c r="F311" s="65"/>
      <c r="G311" s="66"/>
      <c r="H311" s="64"/>
    </row>
    <row r="312" spans="1:8" ht="15.95" customHeight="1" x14ac:dyDescent="0.4">
      <c r="A312" s="62"/>
      <c r="B312" s="65"/>
      <c r="C312" s="62"/>
      <c r="D312" s="64"/>
      <c r="E312" s="65"/>
      <c r="F312" s="65"/>
      <c r="G312" s="66"/>
      <c r="H312" s="64"/>
    </row>
    <row r="313" spans="1:8" ht="15.95" customHeight="1" x14ac:dyDescent="0.4">
      <c r="A313" s="62"/>
      <c r="B313" s="65"/>
      <c r="C313" s="62"/>
      <c r="D313" s="64"/>
      <c r="E313" s="65"/>
      <c r="F313" s="65"/>
      <c r="G313" s="66"/>
      <c r="H313" s="64"/>
    </row>
    <row r="314" spans="1:8" ht="15.95" customHeight="1" x14ac:dyDescent="0.4">
      <c r="A314" s="62"/>
      <c r="B314" s="65"/>
      <c r="C314" s="62"/>
      <c r="D314" s="64"/>
      <c r="E314" s="65"/>
      <c r="F314" s="65"/>
      <c r="G314" s="66"/>
      <c r="H314" s="64"/>
    </row>
    <row r="315" spans="1:8" ht="15.95" customHeight="1" x14ac:dyDescent="0.4">
      <c r="A315" s="62"/>
      <c r="B315" s="65"/>
      <c r="C315" s="62"/>
      <c r="D315" s="64"/>
      <c r="E315" s="65"/>
      <c r="F315" s="65"/>
      <c r="G315" s="66"/>
      <c r="H315" s="64"/>
    </row>
    <row r="316" spans="1:8" ht="15.95" customHeight="1" x14ac:dyDescent="0.4">
      <c r="A316" s="62"/>
      <c r="B316" s="65"/>
      <c r="C316" s="62"/>
      <c r="D316" s="64"/>
      <c r="E316" s="65"/>
      <c r="F316" s="65"/>
      <c r="G316" s="66"/>
      <c r="H316" s="64"/>
    </row>
    <row r="317" spans="1:8" ht="15.95" customHeight="1" x14ac:dyDescent="0.4">
      <c r="A317" s="62"/>
      <c r="B317" s="65"/>
      <c r="C317" s="62"/>
      <c r="D317" s="64"/>
      <c r="E317" s="65"/>
      <c r="F317" s="65"/>
      <c r="G317" s="66"/>
      <c r="H317" s="64"/>
    </row>
    <row r="318" spans="1:8" ht="15.95" customHeight="1" x14ac:dyDescent="0.4">
      <c r="A318" s="62"/>
      <c r="B318" s="65"/>
      <c r="C318" s="62"/>
      <c r="D318" s="64"/>
      <c r="E318" s="65"/>
      <c r="F318" s="65"/>
      <c r="G318" s="66"/>
      <c r="H318" s="64"/>
    </row>
  </sheetData>
  <sheetProtection algorithmName="SHA-512" hashValue="Dme7asNvo8LaK0BTzSekiCD5lK86tU92oHw/GYPDzgomfN1lM9KOgRtOS2EwH3jhQVH97d6xJIVTssK+JMJTHg==" saltValue="UvrzJeeFmS5K1BbVorW3qQ==" spinCount="100000" sheet="1" objects="1" scenarios="1"/>
  <protectedRanges>
    <protectedRange algorithmName="SHA-512" hashValue="TCVug+BBMZoS9Brs+yKwZ7qsa/wJeUcVnaDdk9BKzVZLpfBRVVKrrdDl/dv5VnQN6/DJMacaCYDlezA9UqyKUQ==" saltValue="Je3ssQOFF3n2aN4btkxQPg==" spinCount="100000" sqref="A1:H276" name="範囲1"/>
  </protectedRanges>
  <phoneticPr fontId="1"/>
  <printOptions horizontalCentered="1"/>
  <pageMargins left="0" right="0" top="0.98425196850393704" bottom="0.59055118110236227" header="0.39370078740157483" footer="0.19685039370078741"/>
  <pageSetup paperSize="9" orientation="portrait" r:id="rId1"/>
  <headerFooter>
    <oddHeader>&amp;C&amp;"-,太字"&amp;12取付管設置等業務単価&amp;R&amp;14別表１　　</oddHeader>
    <oddFooter>&amp;C&amp;P/&amp;N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業務報告書</vt:lpstr>
      <vt:lpstr>業務報告書（2ページに渡るとき）</vt:lpstr>
      <vt:lpstr>別表１（単価表）</vt:lpstr>
      <vt:lpstr>業務報告書!Print_Area</vt:lpstr>
      <vt:lpstr>'業務報告書（2ページに渡るとき）'!Print_Area</vt:lpstr>
      <vt:lpstr>'別表１（単価表）'!Print_Area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2025-04-30T00:19:18Z</dcterms:modified>
</cp:coreProperties>
</file>