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nfs01v\102000障害福祉課$\06 指定\01 事業所指定\01 障害福祉サービス\010　処遇改善加算\R5実績報告\"/>
    </mc:Choice>
  </mc:AlternateContent>
  <bookViews>
    <workbookView xWindow="29952" yWindow="12" windowWidth="23316" windowHeight="15600" tabRatio="978"/>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塚原 遊尋(tsukahara-yuujin.xt6)</author>
  </authors>
  <commentList>
    <comment ref="M44" authorId="0" shapeId="0">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「福祉・介護職員処遇改善臨時特例交付金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<sst xmlns="http://schemas.openxmlformats.org/spreadsheetml/2006/main" count="379" uniqueCount="292">
  <si>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</si>
  <si>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</si>
  <si>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</si>
  <si>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</si>
  <si>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</si>
  <si>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</si>
  <si>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</si>
  <si>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</si>
  <si>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</si>
  <si>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</si>
  <si>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</si>
  <si>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</si>
  <si>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</si>
  <si>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</si>
  <si>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</si>
  <si>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</si>
  <si>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</si>
  <si>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</si>
  <si>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</si>
  <si>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</si>
  <si>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</si>
  <si>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</si>
  <si>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</si>
  <si>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</si>
  <si>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</si>
  <si>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</si>
  <si>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</si>
  <si>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</si>
  <si>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</si>
  <si>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</si>
  <si>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</si>
  <si>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</si>
  <si>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</si>
  <si>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</si>
  <si>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</si>
  <si>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</si>
  <si>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</si>
  <si>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</si>
  <si>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</si>
  <si>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</si>
  <si>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</si>
  <si>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</si>
  <si>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</si>
  <si>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</si>
  <si>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</si>
  <si>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</si>
  <si>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</si>
  <si>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</si>
  <si>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</si>
  <si>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</si>
  <si>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</si>
  <si>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</si>
  <si>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</si>
  <si>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</si>
  <si>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</si>
  <si>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</si>
  <si>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</si>
  <si>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</si>
  <si>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</si>
  <si>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</si>
  <si>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</si>
  <si>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</si>
  <si>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</si>
  <si>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</si>
  <si>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</si>
  <si>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</si>
  <si>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</si>
  <si>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</si>
  <si>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</si>
  <si>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</si>
  <si>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</si>
  <si>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</si>
  <si>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</si>
  <si>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</si>
  <si>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</si>
  <si>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</si>
  <si>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</si>
  <si>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</si>
  <si>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</si>
  <si>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</si>
  <si>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</si>
  <si>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</si>
  <si>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</si>
  <si>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</si>
  <si>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</si>
  <si>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</si>
  <si>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</si>
  <si>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</si>
  <si>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</si>
  <si>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</si>
  <si>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</si>
  <si>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</si>
  <si>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</si>
  <si>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</si>
  <si>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</si>
  <si>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</si>
  <si>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</si>
  <si>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</si>
  <si>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</si>
  <si>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</si>
  <si>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</si>
  <si>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</si>
  <si>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</si>
  <si>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</si>
  <si>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</si>
  <si>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</si>
  <si>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</si>
  <si>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</si>
  <si>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</si>
  <si>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</si>
  <si>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</si>
  <si>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</si>
  <si>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</si>
  <si>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</si>
  <si>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</si>
  <si>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</si>
  <si>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</si>
  <si>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</si>
  <si>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</si>
  <si>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</si>
  <si>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</si>
  <si>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</si>
  <si>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</si>
  <si>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</si>
  <si>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</si>
  <si>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</si>
  <si>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</si>
  <si>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</si>
  <si>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</si>
  <si>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</si>
  <si>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</si>
  <si>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</si>
  <si>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</si>
  <si>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</si>
  <si>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</si>
  <si>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</si>
  <si>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</si>
  <si>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</si>
  <si>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</si>
  <si>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</si>
  <si>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</si>
  <si>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</si>
  <si>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r>
      <t>前年度の加算及び独自の賃金改善の影響を除いた賃金額</t>
    </r>
    <r>
      <rPr>
        <b/>
        <sz val="9"/>
        <rFont val="ＭＳ Ｐ明朝"/>
        <family val="1"/>
        <charset val="128"/>
      </rPr>
      <t>（①の額は右側の額以下であること）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rPh sb="28" eb="29">
      <t>ガク</t>
    </rPh>
    <rPh sb="34" eb="36">
      <t>イカ</t>
    </rPh>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</si>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</sst>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557570" y="749670"/>
          <a:ext cx="4406994" cy="93793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9625" y="1601881"/>
          <a:ext cx="9594933" cy="141698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0222" y="31586557"/>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0222" y="31586557"/>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0222" y="32454574"/>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0222" y="32454574"/>
              <a:ext cx="173106"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442325" y="358517"/>
          <a:ext cx="4691422" cy="1538360"/>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45720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45720</xdr:colOff>
          <xdr:row>86</xdr:row>
          <xdr:rowOff>213360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45720</xdr:colOff>
          <xdr:row>87</xdr:row>
          <xdr:rowOff>297180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45720</xdr:colOff>
          <xdr:row>88</xdr:row>
          <xdr:rowOff>220980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0222" y="31109478"/>
              <a:ext cx="173106" cy="1921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0222" y="25152626"/>
              <a:ext cx="173106" cy="4590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22860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7620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30480</xdr:colOff>
          <xdr:row>107</xdr:row>
          <xdr:rowOff>182880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175260</xdr:rowOff>
        </xdr:from>
        <xdr:to>
          <xdr:col>5</xdr:col>
          <xdr:colOff>0</xdr:colOff>
          <xdr:row>109</xdr:row>
          <xdr:rowOff>259080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175260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22860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22860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198120</xdr:colOff>
          <xdr:row>113</xdr:row>
          <xdr:rowOff>7620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5</xdr:col>
          <xdr:colOff>22860</xdr:colOff>
          <xdr:row>114</xdr:row>
          <xdr:rowOff>350520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30480</xdr:colOff>
          <xdr:row>115</xdr:row>
          <xdr:rowOff>182880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30480</xdr:rowOff>
        </xdr:from>
        <xdr:to>
          <xdr:col>5</xdr:col>
          <xdr:colOff>30480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182880</xdr:rowOff>
        </xdr:from>
        <xdr:to>
          <xdr:col>5</xdr:col>
          <xdr:colOff>7620</xdr:colOff>
          <xdr:row>118</xdr:row>
          <xdr:rowOff>7620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190500</xdr:rowOff>
        </xdr:from>
        <xdr:to>
          <xdr:col>5</xdr:col>
          <xdr:colOff>30480</xdr:colOff>
          <xdr:row>117</xdr:row>
          <xdr:rowOff>22860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129</xdr:row>
          <xdr:rowOff>0</xdr:rowOff>
        </xdr:from>
        <xdr:to>
          <xdr:col>5</xdr:col>
          <xdr:colOff>7620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119</xdr:row>
          <xdr:rowOff>7620</xdr:rowOff>
        </xdr:from>
        <xdr:to>
          <xdr:col>5</xdr:col>
          <xdr:colOff>30480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175260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22860</xdr:rowOff>
        </xdr:from>
        <xdr:to>
          <xdr:col>5</xdr:col>
          <xdr:colOff>7620</xdr:colOff>
          <xdr:row>122</xdr:row>
          <xdr:rowOff>175260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190500</xdr:rowOff>
        </xdr:from>
        <xdr:to>
          <xdr:col>5</xdr:col>
          <xdr:colOff>7620</xdr:colOff>
          <xdr:row>123</xdr:row>
          <xdr:rowOff>365760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22860</xdr:rowOff>
        </xdr:from>
        <xdr:to>
          <xdr:col>5</xdr:col>
          <xdr:colOff>7620</xdr:colOff>
          <xdr:row>124</xdr:row>
          <xdr:rowOff>182880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126</xdr:row>
          <xdr:rowOff>22860</xdr:rowOff>
        </xdr:from>
        <xdr:to>
          <xdr:col>5</xdr:col>
          <xdr:colOff>7620</xdr:colOff>
          <xdr:row>126</xdr:row>
          <xdr:rowOff>365760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30480</xdr:rowOff>
        </xdr:from>
        <xdr:to>
          <xdr:col>4</xdr:col>
          <xdr:colOff>198120</xdr:colOff>
          <xdr:row>128</xdr:row>
          <xdr:rowOff>7620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4</xdr:col>
          <xdr:colOff>198120</xdr:colOff>
          <xdr:row>128</xdr:row>
          <xdr:rowOff>182880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0222" y="30533009"/>
              <a:ext cx="173106" cy="1921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130</xdr:row>
          <xdr:rowOff>30480</xdr:rowOff>
        </xdr:from>
        <xdr:to>
          <xdr:col>15</xdr:col>
          <xdr:colOff>99060</xdr:colOff>
          <xdr:row>130</xdr:row>
          <xdr:rowOff>373380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election activeCell="A3" sqref="A3:Z3"/>
    </sheetView>
  </sheetViews>
  <sheetFormatPr defaultColWidth="8.88671875" defaultRowHeight="20.100000000000001" customHeight="1"/>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c r="A1" s="2" t="s">
        <v>107</v>
      </c>
      <c r="AD1" s="5" t="s">
        <v>85</v>
      </c>
    </row>
    <row r="3" spans="1:30" s="333" customFormat="1" ht="24" customHeight="1">
      <c r="A3" s="446" t="s">
        <v>181</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182</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4">
      <c r="A6" s="446" t="s">
        <v>183</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184</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185</v>
      </c>
      <c r="C41" s="448" t="s">
        <v>180</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2">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4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115" zoomScaleNormal="120" zoomScaleSheetLayoutView="115" workbookViewId="0">
      <selection activeCell="V34" sqref="V34"/>
    </sheetView>
  </sheetViews>
  <sheetFormatPr defaultColWidth="9" defaultRowHeight="13.2"/>
  <cols>
    <col min="1" max="1" width="2.44140625" style="38" customWidth="1"/>
    <col min="2" max="6" width="2.77734375" style="38" customWidth="1"/>
    <col min="7" max="38" width="2.44140625" style="38" customWidth="1"/>
    <col min="39" max="39" width="8.44140625" style="38" customWidth="1"/>
    <col min="40" max="40" width="4.109375" style="38" customWidth="1"/>
    <col min="41" max="16384" width="9" style="38"/>
  </cols>
  <sheetData>
    <row r="1" spans="1:49">
      <c r="A1" s="38" t="s">
        <v>103</v>
      </c>
      <c r="Y1" s="763" t="s">
        <v>19</v>
      </c>
      <c r="Z1" s="763"/>
      <c r="AA1" s="763"/>
      <c r="AB1" s="763"/>
      <c r="AC1" s="763" t="str">
        <f>IF(基本情報入力シート!C32="","",基本情報入力シート!C32)</f>
        <v/>
      </c>
      <c r="AD1" s="763"/>
      <c r="AE1" s="763"/>
      <c r="AF1" s="763"/>
      <c r="AG1" s="763"/>
      <c r="AH1" s="763"/>
      <c r="AI1" s="763"/>
      <c r="AJ1" s="763"/>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4"/>
      <c r="AB3" s="764"/>
      <c r="AC3" s="39" t="s">
        <v>10</v>
      </c>
      <c r="AD3" s="78"/>
      <c r="AI3" s="39"/>
      <c r="AJ3" s="39"/>
      <c r="AK3" s="39"/>
      <c r="AL3" s="39"/>
      <c r="AM3" s="39"/>
    </row>
    <row r="4" spans="1:49">
      <c r="A4" s="775" t="s">
        <v>111</v>
      </c>
      <c r="B4" s="775"/>
      <c r="C4" s="775"/>
      <c r="D4" s="775"/>
      <c r="E4" s="775"/>
      <c r="F4" s="775"/>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5"/>
      <c r="AI4" s="775"/>
      <c r="AJ4" s="775"/>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5" t="s">
        <v>26</v>
      </c>
      <c r="B7" s="786"/>
      <c r="C7" s="786"/>
      <c r="D7" s="786"/>
      <c r="E7" s="786"/>
      <c r="F7" s="786"/>
      <c r="G7" s="788" t="str">
        <f>IF(基本情報入力シート!M36="","",基本情報入力シート!M36)</f>
        <v/>
      </c>
      <c r="H7" s="789"/>
      <c r="I7" s="789"/>
      <c r="J7" s="789"/>
      <c r="K7" s="789"/>
      <c r="L7" s="789"/>
      <c r="M7" s="789"/>
      <c r="N7" s="789"/>
      <c r="O7" s="789"/>
      <c r="P7" s="789"/>
      <c r="Q7" s="789"/>
      <c r="R7" s="789"/>
      <c r="S7" s="789"/>
      <c r="T7" s="789"/>
      <c r="U7" s="789"/>
      <c r="V7" s="789"/>
      <c r="W7" s="789"/>
      <c r="X7" s="789"/>
      <c r="Y7" s="789"/>
      <c r="Z7" s="789"/>
      <c r="AA7" s="789"/>
      <c r="AB7" s="789"/>
      <c r="AC7" s="789"/>
      <c r="AD7" s="789"/>
      <c r="AE7" s="789"/>
      <c r="AF7" s="789"/>
      <c r="AG7" s="789"/>
      <c r="AH7" s="789"/>
      <c r="AI7" s="789"/>
      <c r="AJ7" s="790"/>
      <c r="AK7" s="158"/>
      <c r="AL7" s="158"/>
      <c r="AM7" s="158"/>
    </row>
    <row r="8" spans="1:49" s="43" customFormat="1" ht="22.5" customHeight="1">
      <c r="A8" s="727" t="s">
        <v>25</v>
      </c>
      <c r="B8" s="782"/>
      <c r="C8" s="782"/>
      <c r="D8" s="782"/>
      <c r="E8" s="782"/>
      <c r="F8" s="782"/>
      <c r="G8" s="791" t="str">
        <f>IF(基本情報入力シート!M37="","",基本情報入力シート!M37)</f>
        <v/>
      </c>
      <c r="H8" s="792"/>
      <c r="I8" s="792"/>
      <c r="J8" s="792"/>
      <c r="K8" s="792"/>
      <c r="L8" s="792"/>
      <c r="M8" s="792"/>
      <c r="N8" s="792"/>
      <c r="O8" s="792"/>
      <c r="P8" s="792"/>
      <c r="Q8" s="792"/>
      <c r="R8" s="792"/>
      <c r="S8" s="792"/>
      <c r="T8" s="792"/>
      <c r="U8" s="792"/>
      <c r="V8" s="792"/>
      <c r="W8" s="792"/>
      <c r="X8" s="792"/>
      <c r="Y8" s="792"/>
      <c r="Z8" s="792"/>
      <c r="AA8" s="792"/>
      <c r="AB8" s="792"/>
      <c r="AC8" s="792"/>
      <c r="AD8" s="792"/>
      <c r="AE8" s="792"/>
      <c r="AF8" s="792"/>
      <c r="AG8" s="792"/>
      <c r="AH8" s="792"/>
      <c r="AI8" s="792"/>
      <c r="AJ8" s="793"/>
      <c r="AK8" s="159"/>
      <c r="AL8" s="159"/>
      <c r="AM8" s="159"/>
    </row>
    <row r="9" spans="1:49" s="43" customFormat="1" ht="12.75" customHeight="1">
      <c r="A9" s="776" t="s">
        <v>21</v>
      </c>
      <c r="B9" s="777"/>
      <c r="C9" s="777"/>
      <c r="D9" s="777"/>
      <c r="E9" s="777"/>
      <c r="F9" s="777"/>
      <c r="G9" s="44" t="s">
        <v>1</v>
      </c>
      <c r="H9" s="768" t="str">
        <f>IF(基本情報入力シート!AD38="","",基本情報入力シート!AD38)</f>
        <v>－</v>
      </c>
      <c r="I9" s="768"/>
      <c r="J9" s="768"/>
      <c r="K9" s="768"/>
      <c r="L9" s="768"/>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8"/>
      <c r="B10" s="779"/>
      <c r="C10" s="779"/>
      <c r="D10" s="779"/>
      <c r="E10" s="779"/>
      <c r="F10" s="779"/>
      <c r="G10" s="769" t="str">
        <f>IF(基本情報入力シート!M39="","",基本情報入力シート!M39)</f>
        <v/>
      </c>
      <c r="H10" s="770"/>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1"/>
      <c r="AK10" s="158"/>
      <c r="AL10" s="158"/>
      <c r="AM10" s="158"/>
    </row>
    <row r="11" spans="1:49" s="43" customFormat="1" ht="12" customHeight="1">
      <c r="A11" s="780"/>
      <c r="B11" s="781"/>
      <c r="C11" s="781"/>
      <c r="D11" s="781"/>
      <c r="E11" s="781"/>
      <c r="F11" s="781"/>
      <c r="G11" s="772" t="str">
        <f>IF(基本情報入力シート!M40="","",基本情報入力シート!M40)</f>
        <v/>
      </c>
      <c r="H11" s="773"/>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4"/>
      <c r="AK11" s="158"/>
      <c r="AL11" s="158"/>
      <c r="AM11" s="158"/>
    </row>
    <row r="12" spans="1:49" s="43" customFormat="1" ht="12">
      <c r="A12" s="783" t="s">
        <v>0</v>
      </c>
      <c r="B12" s="784"/>
      <c r="C12" s="784"/>
      <c r="D12" s="784"/>
      <c r="E12" s="784"/>
      <c r="F12" s="784"/>
      <c r="G12" s="688" t="str">
        <f>IF(基本情報入力シート!M43="","",基本情報入力シート!M43)</f>
        <v/>
      </c>
      <c r="H12" s="689"/>
      <c r="I12" s="689"/>
      <c r="J12" s="689"/>
      <c r="K12" s="689"/>
      <c r="L12" s="689"/>
      <c r="M12" s="689"/>
      <c r="N12" s="689"/>
      <c r="O12" s="689"/>
      <c r="P12" s="689"/>
      <c r="Q12" s="689"/>
      <c r="R12" s="689"/>
      <c r="S12" s="689"/>
      <c r="T12" s="689"/>
      <c r="U12" s="689"/>
      <c r="V12" s="689"/>
      <c r="W12" s="689"/>
      <c r="X12" s="689"/>
      <c r="Y12" s="689"/>
      <c r="Z12" s="689"/>
      <c r="AA12" s="689"/>
      <c r="AB12" s="689"/>
      <c r="AC12" s="689"/>
      <c r="AD12" s="689"/>
      <c r="AE12" s="689"/>
      <c r="AF12" s="689"/>
      <c r="AG12" s="689"/>
      <c r="AH12" s="689"/>
      <c r="AI12" s="689"/>
      <c r="AJ12" s="690"/>
      <c r="AK12" s="56"/>
      <c r="AL12" s="56"/>
      <c r="AM12" s="56"/>
      <c r="AW12" s="48"/>
    </row>
    <row r="13" spans="1:49" s="43" customFormat="1" ht="22.5" customHeight="1">
      <c r="A13" s="778" t="s">
        <v>22</v>
      </c>
      <c r="B13" s="779"/>
      <c r="C13" s="779"/>
      <c r="D13" s="779"/>
      <c r="E13" s="779"/>
      <c r="F13" s="779"/>
      <c r="G13" s="765" t="str">
        <f>IF(基本情報入力シート!M44="","",基本情報入力シート!M44)</f>
        <v/>
      </c>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6"/>
      <c r="AH13" s="766"/>
      <c r="AI13" s="766"/>
      <c r="AJ13" s="767"/>
      <c r="AK13" s="56"/>
      <c r="AL13" s="56"/>
      <c r="AM13" s="56"/>
      <c r="AW13" s="48"/>
    </row>
    <row r="14" spans="1:49" s="43" customFormat="1" ht="15" customHeight="1">
      <c r="A14" s="787" t="s">
        <v>23</v>
      </c>
      <c r="B14" s="787"/>
      <c r="C14" s="787"/>
      <c r="D14" s="787"/>
      <c r="E14" s="787"/>
      <c r="F14" s="787"/>
      <c r="G14" s="726" t="s">
        <v>11</v>
      </c>
      <c r="H14" s="726"/>
      <c r="I14" s="726"/>
      <c r="J14" s="727"/>
      <c r="K14" s="722" t="str">
        <f>IF(基本情報入力シート!M45="","",基本情報入力シート!M45)</f>
        <v/>
      </c>
      <c r="L14" s="723"/>
      <c r="M14" s="723"/>
      <c r="N14" s="723"/>
      <c r="O14" s="723"/>
      <c r="P14" s="723"/>
      <c r="Q14" s="723"/>
      <c r="R14" s="723"/>
      <c r="S14" s="723"/>
      <c r="T14" s="724"/>
      <c r="U14" s="725" t="s">
        <v>24</v>
      </c>
      <c r="V14" s="726"/>
      <c r="W14" s="726"/>
      <c r="X14" s="727"/>
      <c r="Y14" s="728" t="str">
        <f>IF(基本情報入力シート!M46="","",基本情報入力シート!M46)</f>
        <v/>
      </c>
      <c r="Z14" s="728"/>
      <c r="AA14" s="728"/>
      <c r="AB14" s="728"/>
      <c r="AC14" s="728"/>
      <c r="AD14" s="728"/>
      <c r="AE14" s="728"/>
      <c r="AF14" s="728"/>
      <c r="AG14" s="728"/>
      <c r="AH14" s="728"/>
      <c r="AI14" s="728"/>
      <c r="AJ14" s="72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06" t="s">
        <v>114</v>
      </c>
      <c r="D18" s="607"/>
      <c r="E18" s="607"/>
      <c r="F18" s="607"/>
      <c r="G18" s="607"/>
      <c r="H18" s="607"/>
      <c r="I18" s="607"/>
      <c r="J18" s="607"/>
      <c r="K18" s="607"/>
      <c r="L18" s="608"/>
      <c r="M18" s="182" t="s">
        <v>113</v>
      </c>
      <c r="N18" s="609" t="s">
        <v>115</v>
      </c>
      <c r="O18" s="610"/>
      <c r="P18" s="610"/>
      <c r="Q18" s="610"/>
      <c r="R18" s="610"/>
      <c r="S18" s="610"/>
      <c r="T18" s="610"/>
      <c r="U18" s="610"/>
      <c r="V18" s="610"/>
      <c r="W18" s="611"/>
      <c r="X18" s="206" t="s">
        <v>113</v>
      </c>
      <c r="Y18" s="612" t="s">
        <v>116</v>
      </c>
      <c r="Z18" s="613"/>
      <c r="AA18" s="613"/>
      <c r="AB18" s="613"/>
      <c r="AC18" s="613"/>
      <c r="AD18" s="613"/>
      <c r="AE18" s="613"/>
      <c r="AF18" s="613"/>
      <c r="AG18" s="613"/>
      <c r="AH18" s="613"/>
      <c r="AI18" s="613"/>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186</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187</v>
      </c>
      <c r="B23" s="617" t="s">
        <v>290</v>
      </c>
      <c r="C23" s="617"/>
      <c r="D23" s="617"/>
      <c r="E23" s="617"/>
      <c r="F23" s="617"/>
      <c r="G23" s="617"/>
      <c r="H23" s="617"/>
      <c r="I23" s="617"/>
      <c r="J23" s="617"/>
      <c r="K23" s="617"/>
      <c r="L23" s="617"/>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6" t="s">
        <v>188</v>
      </c>
      <c r="AM23" s="616"/>
      <c r="AN23" s="616"/>
      <c r="AO23" s="616"/>
      <c r="AP23" s="616"/>
      <c r="AQ23" s="616"/>
      <c r="AR23" s="616"/>
      <c r="AS23" s="616"/>
      <c r="AT23" s="616"/>
      <c r="AU23" s="616"/>
      <c r="AV23" s="616"/>
      <c r="AW23" s="616"/>
      <c r="AX23" s="616"/>
      <c r="AY23" s="616"/>
      <c r="AZ23" s="616"/>
      <c r="BA23" s="616"/>
      <c r="BB23" s="616"/>
      <c r="BC23" s="616"/>
      <c r="BD23" s="616"/>
      <c r="BE23" s="616"/>
      <c r="BF23" s="616"/>
      <c r="BG23" s="616"/>
      <c r="BH23" s="616"/>
      <c r="BI23" s="616"/>
      <c r="BJ23" s="616"/>
      <c r="BK23" s="616"/>
      <c r="BL23" s="616"/>
      <c r="BM23" s="616"/>
      <c r="BN23" s="616"/>
      <c r="BO23" s="616"/>
      <c r="BP23" s="616"/>
      <c r="BQ23" s="616"/>
      <c r="BR23" s="616"/>
      <c r="BS23" s="616"/>
      <c r="BT23" s="616"/>
      <c r="BU23" s="349"/>
    </row>
    <row r="24" spans="1:73" s="347" customFormat="1" ht="12.75" customHeight="1">
      <c r="A24" s="345" t="s">
        <v>189</v>
      </c>
      <c r="B24" s="346" t="s">
        <v>190</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191</v>
      </c>
      <c r="B25" s="616" t="s">
        <v>192</v>
      </c>
      <c r="C25" s="616"/>
      <c r="D25" s="616"/>
      <c r="E25" s="616"/>
      <c r="F25" s="616"/>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193</v>
      </c>
      <c r="B26" s="346" t="s">
        <v>194</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703" t="s">
        <v>130</v>
      </c>
      <c r="B29" s="704"/>
      <c r="C29" s="704"/>
      <c r="D29" s="704"/>
      <c r="E29" s="704"/>
      <c r="F29" s="704"/>
      <c r="G29" s="704"/>
      <c r="H29" s="704"/>
      <c r="I29" s="704"/>
      <c r="J29" s="704"/>
      <c r="K29" s="704"/>
      <c r="L29" s="704"/>
      <c r="M29" s="704"/>
      <c r="N29" s="704"/>
      <c r="O29" s="704"/>
      <c r="P29" s="704"/>
      <c r="Q29" s="704"/>
      <c r="R29" s="704"/>
      <c r="S29" s="704"/>
      <c r="T29" s="704"/>
      <c r="U29" s="704"/>
      <c r="V29" s="705"/>
      <c r="AG29" s="232"/>
    </row>
    <row r="30" spans="1:73" s="167" customFormat="1" ht="18" customHeight="1">
      <c r="A30" s="233" t="s">
        <v>13</v>
      </c>
      <c r="B30" s="706" t="s">
        <v>119</v>
      </c>
      <c r="C30" s="706"/>
      <c r="D30" s="707" t="str">
        <f>IF(AA3=0,"",AA3)</f>
        <v/>
      </c>
      <c r="E30" s="707"/>
      <c r="F30" s="234" t="s">
        <v>120</v>
      </c>
      <c r="G30" s="235"/>
      <c r="H30" s="235"/>
      <c r="I30" s="235"/>
      <c r="J30" s="235"/>
      <c r="K30" s="235"/>
      <c r="L30" s="235"/>
      <c r="M30" s="235"/>
      <c r="N30" s="235"/>
      <c r="O30" s="236"/>
      <c r="P30" s="708">
        <f>P35+W35+AD35</f>
        <v>0</v>
      </c>
      <c r="Q30" s="709"/>
      <c r="R30" s="709"/>
      <c r="S30" s="709"/>
      <c r="T30" s="709"/>
      <c r="U30" s="710"/>
      <c r="V30" s="237" t="s">
        <v>4</v>
      </c>
    </row>
    <row r="31" spans="1:73" s="167" customFormat="1" ht="30.75" customHeight="1">
      <c r="A31" s="233" t="s">
        <v>14</v>
      </c>
      <c r="B31" s="711" t="s">
        <v>195</v>
      </c>
      <c r="C31" s="712"/>
      <c r="D31" s="712"/>
      <c r="E31" s="712"/>
      <c r="F31" s="712"/>
      <c r="G31" s="712"/>
      <c r="H31" s="712"/>
      <c r="I31" s="712"/>
      <c r="J31" s="712"/>
      <c r="K31" s="712"/>
      <c r="L31" s="712"/>
      <c r="M31" s="712"/>
      <c r="N31" s="712"/>
      <c r="O31" s="713"/>
      <c r="P31" s="672">
        <f>P36+W36+AD36</f>
        <v>0</v>
      </c>
      <c r="Q31" s="673"/>
      <c r="R31" s="673"/>
      <c r="S31" s="673"/>
      <c r="T31" s="673"/>
      <c r="U31" s="674"/>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91"/>
      <c r="B34" s="692"/>
      <c r="C34" s="692"/>
      <c r="D34" s="692"/>
      <c r="E34" s="692"/>
      <c r="F34" s="692"/>
      <c r="G34" s="692"/>
      <c r="H34" s="692"/>
      <c r="I34" s="692"/>
      <c r="J34" s="692"/>
      <c r="K34" s="692"/>
      <c r="L34" s="692"/>
      <c r="M34" s="692"/>
      <c r="N34" s="692"/>
      <c r="O34" s="693"/>
      <c r="P34" s="694" t="s">
        <v>117</v>
      </c>
      <c r="Q34" s="695"/>
      <c r="R34" s="695"/>
      <c r="S34" s="695"/>
      <c r="T34" s="695"/>
      <c r="U34" s="696"/>
      <c r="V34" s="194" t="str">
        <f>IF(P35="","",IF(P36="","",IF(P36&gt;=P35,"○","☓")))</f>
        <v/>
      </c>
      <c r="W34" s="697" t="s">
        <v>118</v>
      </c>
      <c r="X34" s="695"/>
      <c r="Y34" s="695"/>
      <c r="Z34" s="695"/>
      <c r="AA34" s="695"/>
      <c r="AB34" s="696"/>
      <c r="AC34" s="194" t="str">
        <f>IF(W35="","",IF(W36="","",IF(W36&gt;=W35,"○","☓")))</f>
        <v>○</v>
      </c>
      <c r="AD34" s="697" t="s">
        <v>110</v>
      </c>
      <c r="AE34" s="695"/>
      <c r="AF34" s="695"/>
      <c r="AG34" s="695"/>
      <c r="AH34" s="695"/>
      <c r="AI34" s="696"/>
      <c r="AJ34" s="194" t="str">
        <f>IF(AD35="","",IF(AD36="","",IF(AD36&gt;=AD35,"○","☓")))</f>
        <v>○</v>
      </c>
      <c r="AN34" s="628" t="s">
        <v>197</v>
      </c>
      <c r="AO34" s="628"/>
      <c r="AP34" s="628"/>
      <c r="AQ34" s="628"/>
      <c r="AR34" s="628"/>
      <c r="AS34" s="628"/>
      <c r="AT34" s="628"/>
      <c r="AU34" s="628"/>
      <c r="AV34" s="628"/>
      <c r="AW34" s="628"/>
      <c r="AX34" s="629"/>
    </row>
    <row r="35" spans="1:50" s="183" customFormat="1" ht="13.8" thickBot="1">
      <c r="A35" s="195" t="s">
        <v>13</v>
      </c>
      <c r="B35" s="698" t="s">
        <v>119</v>
      </c>
      <c r="C35" s="698"/>
      <c r="D35" s="699" t="str">
        <f>IF(AA3=0,"",AA3)</f>
        <v/>
      </c>
      <c r="E35" s="699"/>
      <c r="F35" s="196" t="s">
        <v>135</v>
      </c>
      <c r="G35" s="197"/>
      <c r="H35" s="197"/>
      <c r="I35" s="197"/>
      <c r="J35" s="197"/>
      <c r="K35" s="197"/>
      <c r="L35" s="197"/>
      <c r="M35" s="197"/>
      <c r="N35" s="197"/>
      <c r="O35" s="198"/>
      <c r="P35" s="700">
        <f>IF('別紙様式3-2'!P7="","",'別紙様式3-2'!P7)</f>
        <v>0</v>
      </c>
      <c r="Q35" s="701"/>
      <c r="R35" s="701"/>
      <c r="S35" s="701"/>
      <c r="T35" s="701"/>
      <c r="U35" s="702"/>
      <c r="V35" s="199" t="s">
        <v>4</v>
      </c>
      <c r="W35" s="700">
        <f>IF('別紙様式3-2'!P8="","",'別紙様式3-2'!P8)</f>
        <v>0</v>
      </c>
      <c r="X35" s="701"/>
      <c r="Y35" s="701"/>
      <c r="Z35" s="701"/>
      <c r="AA35" s="701"/>
      <c r="AB35" s="702"/>
      <c r="AC35" s="199" t="s">
        <v>4</v>
      </c>
      <c r="AD35" s="700">
        <f>IF('別紙様式3-2'!P9="","",'別紙様式3-2'!P9)</f>
        <v>0</v>
      </c>
      <c r="AE35" s="701"/>
      <c r="AF35" s="701"/>
      <c r="AG35" s="701"/>
      <c r="AH35" s="701"/>
      <c r="AI35" s="702"/>
      <c r="AJ35" s="200" t="s">
        <v>4</v>
      </c>
      <c r="AL35" s="201"/>
    </row>
    <row r="36" spans="1:50" s="183" customFormat="1" ht="22.5" customHeight="1" thickBot="1">
      <c r="A36" s="195" t="s">
        <v>14</v>
      </c>
      <c r="B36" s="808" t="s">
        <v>196</v>
      </c>
      <c r="C36" s="809"/>
      <c r="D36" s="809"/>
      <c r="E36" s="809"/>
      <c r="F36" s="809"/>
      <c r="G36" s="809"/>
      <c r="H36" s="809"/>
      <c r="I36" s="809"/>
      <c r="J36" s="809"/>
      <c r="K36" s="809"/>
      <c r="L36" s="809"/>
      <c r="M36" s="809"/>
      <c r="N36" s="809"/>
      <c r="O36" s="810"/>
      <c r="P36" s="811"/>
      <c r="Q36" s="812"/>
      <c r="R36" s="812"/>
      <c r="S36" s="812"/>
      <c r="T36" s="812"/>
      <c r="U36" s="813"/>
      <c r="V36" s="202" t="s">
        <v>4</v>
      </c>
      <c r="W36" s="672">
        <f>IFERROR(S76+Y76+AE76,"")</f>
        <v>0</v>
      </c>
      <c r="X36" s="673"/>
      <c r="Y36" s="673"/>
      <c r="Z36" s="673"/>
      <c r="AA36" s="673"/>
      <c r="AB36" s="674"/>
      <c r="AC36" s="202" t="s">
        <v>4</v>
      </c>
      <c r="AD36" s="672">
        <f>IFERROR(S94+S96,"")</f>
        <v>0</v>
      </c>
      <c r="AE36" s="673"/>
      <c r="AF36" s="673"/>
      <c r="AG36" s="673"/>
      <c r="AH36" s="673"/>
      <c r="AI36" s="674"/>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99" t="s">
        <v>119</v>
      </c>
      <c r="C39" s="799"/>
      <c r="D39" s="800" t="str">
        <f>IF(AA3=0,"",AA3)</f>
        <v/>
      </c>
      <c r="E39" s="800"/>
      <c r="F39" s="801" t="s">
        <v>137</v>
      </c>
      <c r="G39" s="801"/>
      <c r="H39" s="801"/>
      <c r="I39" s="801"/>
      <c r="J39" s="801"/>
      <c r="K39" s="801"/>
      <c r="L39" s="801"/>
      <c r="M39" s="801"/>
      <c r="N39" s="801"/>
      <c r="O39" s="802"/>
      <c r="P39" s="634">
        <f>P40-P41</f>
        <v>0</v>
      </c>
      <c r="Q39" s="635"/>
      <c r="R39" s="635"/>
      <c r="S39" s="635"/>
      <c r="T39" s="635"/>
      <c r="U39" s="636"/>
      <c r="V39" s="237" t="s">
        <v>4</v>
      </c>
      <c r="W39" s="253" t="s">
        <v>140</v>
      </c>
      <c r="X39" s="679" t="str">
        <f>IF(P42="","",IF(P39="","",IF(P39&gt;=P42,"○","☓")))</f>
        <v>○</v>
      </c>
      <c r="Y39" s="682" t="s">
        <v>141</v>
      </c>
      <c r="Z39" s="246"/>
      <c r="AA39" s="246"/>
      <c r="AB39" s="246"/>
      <c r="AC39" s="246"/>
      <c r="AD39" s="246"/>
      <c r="AE39" s="246"/>
      <c r="AF39" s="246"/>
      <c r="AG39" s="246"/>
      <c r="AH39" s="246"/>
      <c r="AI39" s="246"/>
      <c r="AN39" s="619" t="s">
        <v>198</v>
      </c>
      <c r="AO39" s="620"/>
      <c r="AP39" s="620"/>
      <c r="AQ39" s="620"/>
      <c r="AR39" s="620"/>
      <c r="AS39" s="620"/>
      <c r="AT39" s="620"/>
      <c r="AU39" s="620"/>
      <c r="AV39" s="620"/>
      <c r="AW39" s="620"/>
      <c r="AX39" s="621"/>
    </row>
    <row r="40" spans="1:50" s="183" customFormat="1" ht="15" customHeight="1" thickBot="1">
      <c r="A40" s="797"/>
      <c r="B40" s="803" t="s">
        <v>138</v>
      </c>
      <c r="C40" s="803"/>
      <c r="D40" s="803"/>
      <c r="E40" s="803"/>
      <c r="F40" s="803"/>
      <c r="G40" s="803"/>
      <c r="H40" s="803"/>
      <c r="I40" s="803"/>
      <c r="J40" s="803"/>
      <c r="K40" s="803"/>
      <c r="L40" s="803"/>
      <c r="M40" s="803"/>
      <c r="N40" s="803"/>
      <c r="O40" s="685"/>
      <c r="P40" s="637"/>
      <c r="Q40" s="638"/>
      <c r="R40" s="638"/>
      <c r="S40" s="638"/>
      <c r="T40" s="638"/>
      <c r="U40" s="639"/>
      <c r="V40" s="237" t="s">
        <v>4</v>
      </c>
      <c r="W40" s="253"/>
      <c r="X40" s="680"/>
      <c r="Y40" s="682"/>
      <c r="AN40" s="622"/>
      <c r="AO40" s="623"/>
      <c r="AP40" s="623"/>
      <c r="AQ40" s="623"/>
      <c r="AR40" s="623"/>
      <c r="AS40" s="623"/>
      <c r="AT40" s="623"/>
      <c r="AU40" s="623"/>
      <c r="AV40" s="623"/>
      <c r="AW40" s="623"/>
      <c r="AX40" s="624"/>
    </row>
    <row r="41" spans="1:50" s="183" customFormat="1" ht="15" customHeight="1" thickBot="1">
      <c r="A41" s="798"/>
      <c r="B41" s="804" t="s">
        <v>139</v>
      </c>
      <c r="C41" s="804"/>
      <c r="D41" s="804"/>
      <c r="E41" s="804"/>
      <c r="F41" s="804"/>
      <c r="G41" s="804"/>
      <c r="H41" s="804"/>
      <c r="I41" s="804"/>
      <c r="J41" s="804"/>
      <c r="K41" s="804"/>
      <c r="L41" s="804"/>
      <c r="M41" s="804"/>
      <c r="N41" s="804"/>
      <c r="O41" s="805"/>
      <c r="P41" s="806">
        <f>P31</f>
        <v>0</v>
      </c>
      <c r="Q41" s="807"/>
      <c r="R41" s="807"/>
      <c r="S41" s="807"/>
      <c r="T41" s="807"/>
      <c r="U41" s="807"/>
      <c r="V41" s="252" t="s">
        <v>4</v>
      </c>
      <c r="W41" s="253"/>
      <c r="X41" s="680"/>
      <c r="Y41" s="682"/>
      <c r="AN41" s="622"/>
      <c r="AO41" s="623"/>
      <c r="AP41" s="623"/>
      <c r="AQ41" s="623"/>
      <c r="AR41" s="623"/>
      <c r="AS41" s="623"/>
      <c r="AT41" s="623"/>
      <c r="AU41" s="623"/>
      <c r="AV41" s="623"/>
      <c r="AW41" s="623"/>
      <c r="AX41" s="624"/>
    </row>
    <row r="42" spans="1:50" s="183" customFormat="1" ht="30.75" customHeight="1" thickBot="1">
      <c r="A42" s="251" t="s">
        <v>14</v>
      </c>
      <c r="B42" s="683" t="s">
        <v>142</v>
      </c>
      <c r="C42" s="684"/>
      <c r="D42" s="684"/>
      <c r="E42" s="684"/>
      <c r="F42" s="684"/>
      <c r="G42" s="684"/>
      <c r="H42" s="684"/>
      <c r="I42" s="684"/>
      <c r="J42" s="684"/>
      <c r="K42" s="684"/>
      <c r="L42" s="684"/>
      <c r="M42" s="684"/>
      <c r="N42" s="684"/>
      <c r="O42" s="684"/>
      <c r="P42" s="634">
        <f>P43-P44-P45-P46-P47</f>
        <v>0</v>
      </c>
      <c r="Q42" s="635"/>
      <c r="R42" s="635"/>
      <c r="S42" s="635"/>
      <c r="T42" s="635"/>
      <c r="U42" s="636"/>
      <c r="V42" s="203" t="s">
        <v>4</v>
      </c>
      <c r="W42" s="253" t="s">
        <v>140</v>
      </c>
      <c r="X42" s="681"/>
      <c r="Y42" s="682"/>
      <c r="AN42" s="625"/>
      <c r="AO42" s="626"/>
      <c r="AP42" s="626"/>
      <c r="AQ42" s="626"/>
      <c r="AR42" s="626"/>
      <c r="AS42" s="626"/>
      <c r="AT42" s="626"/>
      <c r="AU42" s="626"/>
      <c r="AV42" s="626"/>
      <c r="AW42" s="626"/>
      <c r="AX42" s="627"/>
    </row>
    <row r="43" spans="1:50" s="183" customFormat="1" ht="15" customHeight="1" thickBot="1">
      <c r="A43" s="204"/>
      <c r="B43" s="685" t="s">
        <v>143</v>
      </c>
      <c r="C43" s="686"/>
      <c r="D43" s="686"/>
      <c r="E43" s="686"/>
      <c r="F43" s="686"/>
      <c r="G43" s="686"/>
      <c r="H43" s="686"/>
      <c r="I43" s="686"/>
      <c r="J43" s="686"/>
      <c r="K43" s="686"/>
      <c r="L43" s="686"/>
      <c r="M43" s="686"/>
      <c r="N43" s="686"/>
      <c r="O43" s="687"/>
      <c r="P43" s="665"/>
      <c r="Q43" s="666"/>
      <c r="R43" s="666"/>
      <c r="S43" s="666"/>
      <c r="T43" s="666"/>
      <c r="U43" s="667"/>
      <c r="V43" s="256" t="s">
        <v>4</v>
      </c>
    </row>
    <row r="44" spans="1:50" s="183" customFormat="1" ht="15" customHeight="1" thickBot="1">
      <c r="A44" s="204"/>
      <c r="B44" s="685" t="s">
        <v>144</v>
      </c>
      <c r="C44" s="686"/>
      <c r="D44" s="686"/>
      <c r="E44" s="686"/>
      <c r="F44" s="686"/>
      <c r="G44" s="686"/>
      <c r="H44" s="686"/>
      <c r="I44" s="686"/>
      <c r="J44" s="686"/>
      <c r="K44" s="686"/>
      <c r="L44" s="686"/>
      <c r="M44" s="686"/>
      <c r="N44" s="686"/>
      <c r="O44" s="687"/>
      <c r="P44" s="665"/>
      <c r="Q44" s="666"/>
      <c r="R44" s="666"/>
      <c r="S44" s="666"/>
      <c r="T44" s="666"/>
      <c r="U44" s="667"/>
      <c r="V44" s="256" t="s">
        <v>4</v>
      </c>
    </row>
    <row r="45" spans="1:50" s="183" customFormat="1" ht="15.75" customHeight="1" thickBot="1">
      <c r="A45" s="204"/>
      <c r="B45" s="685" t="s">
        <v>145</v>
      </c>
      <c r="C45" s="686"/>
      <c r="D45" s="686"/>
      <c r="E45" s="686"/>
      <c r="F45" s="686"/>
      <c r="G45" s="686"/>
      <c r="H45" s="686"/>
      <c r="I45" s="686"/>
      <c r="J45" s="686"/>
      <c r="K45" s="686"/>
      <c r="L45" s="686"/>
      <c r="M45" s="686"/>
      <c r="N45" s="686"/>
      <c r="O45" s="687"/>
      <c r="P45" s="665"/>
      <c r="Q45" s="666"/>
      <c r="R45" s="666"/>
      <c r="S45" s="666"/>
      <c r="T45" s="666"/>
      <c r="U45" s="667"/>
      <c r="V45" s="259" t="s">
        <v>4</v>
      </c>
    </row>
    <row r="46" spans="1:50" s="183" customFormat="1" ht="22.5" customHeight="1" thickBot="1">
      <c r="A46" s="204"/>
      <c r="B46" s="668" t="s">
        <v>146</v>
      </c>
      <c r="C46" s="669"/>
      <c r="D46" s="669"/>
      <c r="E46" s="669"/>
      <c r="F46" s="669"/>
      <c r="G46" s="669"/>
      <c r="H46" s="669"/>
      <c r="I46" s="669"/>
      <c r="J46" s="669"/>
      <c r="K46" s="669"/>
      <c r="L46" s="669"/>
      <c r="M46" s="669"/>
      <c r="N46" s="669"/>
      <c r="O46" s="670"/>
      <c r="P46" s="665"/>
      <c r="Q46" s="666"/>
      <c r="R46" s="666"/>
      <c r="S46" s="666"/>
      <c r="T46" s="666"/>
      <c r="U46" s="667"/>
      <c r="V46" s="258" t="s">
        <v>4</v>
      </c>
    </row>
    <row r="47" spans="1:50" s="183" customFormat="1" ht="26.25" customHeight="1" thickBot="1">
      <c r="A47" s="205"/>
      <c r="B47" s="675" t="s">
        <v>147</v>
      </c>
      <c r="C47" s="676"/>
      <c r="D47" s="676"/>
      <c r="E47" s="676"/>
      <c r="F47" s="676"/>
      <c r="G47" s="676"/>
      <c r="H47" s="676"/>
      <c r="I47" s="676"/>
      <c r="J47" s="676"/>
      <c r="K47" s="676"/>
      <c r="L47" s="676"/>
      <c r="M47" s="676"/>
      <c r="N47" s="676"/>
      <c r="O47" s="677"/>
      <c r="P47" s="665"/>
      <c r="Q47" s="666"/>
      <c r="R47" s="666"/>
      <c r="S47" s="666"/>
      <c r="T47" s="666"/>
      <c r="U47" s="66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78" t="s">
        <v>199</v>
      </c>
      <c r="C50" s="678"/>
      <c r="D50" s="678"/>
      <c r="E50" s="678"/>
      <c r="F50" s="678"/>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c r="AE50" s="678"/>
      <c r="AF50" s="678"/>
      <c r="AG50" s="678"/>
      <c r="AH50" s="678"/>
      <c r="AI50" s="678"/>
      <c r="AJ50" s="678"/>
      <c r="AK50" s="678"/>
      <c r="AU50" s="172"/>
    </row>
    <row r="51" spans="1:52" s="171" customFormat="1" ht="22.5" customHeight="1">
      <c r="A51" s="207" t="s">
        <v>121</v>
      </c>
      <c r="B51" s="633" t="s">
        <v>148</v>
      </c>
      <c r="C51" s="633"/>
      <c r="D51" s="633"/>
      <c r="E51" s="633"/>
      <c r="F51" s="633"/>
      <c r="G51" s="633"/>
      <c r="H51" s="633"/>
      <c r="I51" s="633"/>
      <c r="J51" s="633"/>
      <c r="K51" s="633"/>
      <c r="L51" s="633"/>
      <c r="M51" s="633"/>
      <c r="N51" s="633"/>
      <c r="O51" s="633"/>
      <c r="P51" s="633"/>
      <c r="Q51" s="633"/>
      <c r="R51" s="633"/>
      <c r="S51" s="633"/>
      <c r="T51" s="633"/>
      <c r="U51" s="633"/>
      <c r="V51" s="633"/>
      <c r="W51" s="633"/>
      <c r="X51" s="633"/>
      <c r="Y51" s="633"/>
      <c r="Z51" s="633"/>
      <c r="AA51" s="633"/>
      <c r="AB51" s="633"/>
      <c r="AC51" s="633"/>
      <c r="AD51" s="633"/>
      <c r="AE51" s="633"/>
      <c r="AF51" s="633"/>
      <c r="AG51" s="633"/>
      <c r="AH51" s="633"/>
      <c r="AI51" s="633"/>
      <c r="AJ51" s="633"/>
      <c r="AK51" s="633"/>
      <c r="AU51" s="172"/>
    </row>
    <row r="52" spans="1:52" s="171" customFormat="1" ht="44.25" customHeight="1">
      <c r="A52" s="207" t="s">
        <v>121</v>
      </c>
      <c r="B52" s="633" t="s">
        <v>149</v>
      </c>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c r="AF52" s="633"/>
      <c r="AG52" s="633"/>
      <c r="AH52" s="633"/>
      <c r="AI52" s="633"/>
      <c r="AJ52" s="633"/>
      <c r="AK52" s="633"/>
      <c r="AU52" s="172"/>
    </row>
    <row r="53" spans="1:52" s="167" customFormat="1" ht="45.75" customHeight="1">
      <c r="A53" s="263" t="s">
        <v>121</v>
      </c>
      <c r="B53" s="671" t="s">
        <v>200</v>
      </c>
      <c r="C53" s="671"/>
      <c r="D53" s="671"/>
      <c r="E53" s="671"/>
      <c r="F53" s="671"/>
      <c r="G53" s="671"/>
      <c r="H53" s="671"/>
      <c r="I53" s="671"/>
      <c r="J53" s="671"/>
      <c r="K53" s="671"/>
      <c r="L53" s="671"/>
      <c r="M53" s="671"/>
      <c r="N53" s="671"/>
      <c r="O53" s="671"/>
      <c r="P53" s="671"/>
      <c r="Q53" s="671"/>
      <c r="R53" s="671"/>
      <c r="S53" s="671"/>
      <c r="T53" s="671"/>
      <c r="U53" s="671"/>
      <c r="V53" s="671"/>
      <c r="W53" s="671"/>
      <c r="X53" s="671"/>
      <c r="Y53" s="671"/>
      <c r="Z53" s="671"/>
      <c r="AA53" s="671"/>
      <c r="AB53" s="671"/>
      <c r="AC53" s="671"/>
      <c r="AD53" s="671"/>
      <c r="AE53" s="671"/>
      <c r="AF53" s="671"/>
      <c r="AG53" s="671"/>
      <c r="AH53" s="671"/>
      <c r="AI53" s="671"/>
      <c r="AJ53" s="671"/>
      <c r="AK53" s="671"/>
      <c r="AZ53" s="201"/>
    </row>
    <row r="54" spans="1:52" s="167" customFormat="1" ht="45" customHeight="1">
      <c r="A54" s="263" t="s">
        <v>121</v>
      </c>
      <c r="B54" s="671" t="s">
        <v>201</v>
      </c>
      <c r="C54" s="671"/>
      <c r="D54" s="671"/>
      <c r="E54" s="671"/>
      <c r="F54" s="671"/>
      <c r="G54" s="671"/>
      <c r="H54" s="671"/>
      <c r="I54" s="671"/>
      <c r="J54" s="671"/>
      <c r="K54" s="671"/>
      <c r="L54" s="671"/>
      <c r="M54" s="671"/>
      <c r="N54" s="671"/>
      <c r="O54" s="671"/>
      <c r="P54" s="671"/>
      <c r="Q54" s="671"/>
      <c r="R54" s="671"/>
      <c r="S54" s="671"/>
      <c r="T54" s="671"/>
      <c r="U54" s="671"/>
      <c r="V54" s="671"/>
      <c r="W54" s="671"/>
      <c r="X54" s="671"/>
      <c r="Y54" s="671"/>
      <c r="Z54" s="671"/>
      <c r="AA54" s="671"/>
      <c r="AB54" s="671"/>
      <c r="AC54" s="671"/>
      <c r="AD54" s="671"/>
      <c r="AE54" s="671"/>
      <c r="AF54" s="671"/>
      <c r="AG54" s="671"/>
      <c r="AH54" s="671"/>
      <c r="AI54" s="671"/>
      <c r="AJ54" s="671"/>
      <c r="AK54" s="67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202</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178</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176</v>
      </c>
      <c r="B58" s="745"/>
      <c r="C58" s="745"/>
      <c r="D58" s="746"/>
      <c r="E58" s="760"/>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2"/>
      <c r="AK58" s="201"/>
      <c r="AU58" s="328"/>
    </row>
    <row r="59" spans="1:52" s="167" customFormat="1" ht="47.25" customHeight="1" thickBot="1">
      <c r="A59" s="744" t="s">
        <v>177</v>
      </c>
      <c r="B59" s="745"/>
      <c r="C59" s="745"/>
      <c r="D59" s="746"/>
      <c r="E59" s="760"/>
      <c r="F59" s="761"/>
      <c r="G59" s="761"/>
      <c r="H59" s="761"/>
      <c r="I59" s="761"/>
      <c r="J59" s="761"/>
      <c r="K59" s="761"/>
      <c r="L59" s="761"/>
      <c r="M59" s="761"/>
      <c r="N59" s="761"/>
      <c r="O59" s="761"/>
      <c r="P59" s="761"/>
      <c r="Q59" s="761"/>
      <c r="R59" s="761"/>
      <c r="S59" s="761"/>
      <c r="T59" s="761"/>
      <c r="U59" s="761"/>
      <c r="V59" s="761"/>
      <c r="W59" s="761"/>
      <c r="X59" s="761"/>
      <c r="Y59" s="761"/>
      <c r="Z59" s="761"/>
      <c r="AA59" s="761"/>
      <c r="AB59" s="761"/>
      <c r="AC59" s="761"/>
      <c r="AD59" s="761"/>
      <c r="AE59" s="761"/>
      <c r="AF59" s="761"/>
      <c r="AG59" s="761"/>
      <c r="AH59" s="761"/>
      <c r="AI59" s="761"/>
      <c r="AJ59" s="762"/>
      <c r="AK59" s="201"/>
      <c r="AU59" s="328"/>
    </row>
    <row r="60" spans="1:52" customFormat="1" ht="24" customHeight="1">
      <c r="A60" s="618" t="s">
        <v>218</v>
      </c>
      <c r="B60" s="618"/>
      <c r="C60" s="618"/>
      <c r="D60" s="618"/>
      <c r="E60" s="618"/>
      <c r="F60" s="618"/>
      <c r="G60" s="618"/>
      <c r="H60" s="618"/>
      <c r="I60" s="618"/>
      <c r="J60" s="618"/>
      <c r="K60" s="618"/>
      <c r="L60" s="618"/>
      <c r="M60" s="618"/>
      <c r="N60" s="618"/>
      <c r="O60" s="618"/>
      <c r="P60" s="618"/>
      <c r="Q60" s="618"/>
      <c r="R60" s="618"/>
      <c r="S60" s="618"/>
      <c r="T60" s="618"/>
      <c r="U60" s="618"/>
      <c r="V60" s="618"/>
      <c r="W60" s="618"/>
      <c r="X60" s="618"/>
      <c r="Y60" s="618"/>
      <c r="Z60" s="618"/>
      <c r="AA60" s="618"/>
      <c r="AB60" s="618"/>
      <c r="AC60" s="618"/>
      <c r="AD60" s="618"/>
      <c r="AE60" s="618"/>
      <c r="AF60" s="618"/>
      <c r="AG60" s="618"/>
      <c r="AH60" s="618"/>
      <c r="AI60" s="618"/>
      <c r="AJ60" s="618"/>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203</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204</v>
      </c>
      <c r="B63" s="618" t="s">
        <v>205</v>
      </c>
      <c r="C63" s="618"/>
      <c r="D63" s="618"/>
      <c r="E63" s="618"/>
      <c r="F63" s="618"/>
      <c r="G63" s="618"/>
      <c r="H63" s="618"/>
      <c r="I63" s="618"/>
      <c r="J63" s="618"/>
      <c r="K63" s="618"/>
      <c r="L63" s="618"/>
      <c r="M63" s="618"/>
      <c r="N63" s="618"/>
      <c r="O63" s="618"/>
      <c r="P63" s="618"/>
      <c r="Q63" s="618"/>
      <c r="R63" s="618"/>
      <c r="S63" s="618"/>
      <c r="T63" s="618"/>
      <c r="U63" s="618"/>
      <c r="V63" s="618"/>
      <c r="W63" s="618"/>
      <c r="X63" s="618"/>
      <c r="Y63" s="618"/>
      <c r="Z63" s="618"/>
      <c r="AA63" s="618"/>
      <c r="AB63" s="618"/>
      <c r="AC63" s="618"/>
      <c r="AD63" s="618"/>
      <c r="AE63" s="618"/>
      <c r="AF63" s="618"/>
      <c r="AG63" s="618"/>
      <c r="AH63" s="618"/>
      <c r="AI63" s="618"/>
      <c r="AJ63" s="618"/>
      <c r="AK63" s="618"/>
      <c r="AS63" s="352"/>
    </row>
    <row r="64" spans="1:52" s="351" customFormat="1" ht="11.25" customHeight="1">
      <c r="A64" s="340" t="s">
        <v>206</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207</v>
      </c>
      <c r="B65" s="618" t="s">
        <v>214</v>
      </c>
      <c r="C65" s="618"/>
      <c r="D65" s="618"/>
      <c r="E65" s="618"/>
      <c r="F65" s="618"/>
      <c r="G65" s="618"/>
      <c r="H65" s="618"/>
      <c r="I65" s="618"/>
      <c r="J65" s="618"/>
      <c r="K65" s="618"/>
      <c r="L65" s="618"/>
      <c r="M65" s="618"/>
      <c r="N65" s="618"/>
      <c r="O65" s="618"/>
      <c r="P65" s="618"/>
      <c r="Q65" s="618"/>
      <c r="R65" s="618"/>
      <c r="S65" s="618"/>
      <c r="T65" s="618"/>
      <c r="U65" s="618"/>
      <c r="V65" s="618"/>
      <c r="W65" s="618"/>
      <c r="X65" s="618"/>
      <c r="Y65" s="618"/>
      <c r="Z65" s="618"/>
      <c r="AA65" s="618"/>
      <c r="AB65" s="618"/>
      <c r="AC65" s="618"/>
      <c r="AD65" s="618"/>
      <c r="AE65" s="618"/>
      <c r="AF65" s="618"/>
      <c r="AG65" s="618"/>
      <c r="AH65" s="618"/>
      <c r="AI65" s="618"/>
      <c r="AJ65" s="618"/>
      <c r="AK65" s="355"/>
      <c r="AS65" s="352"/>
    </row>
    <row r="66" spans="1:53" s="351" customFormat="1" ht="23.25" customHeight="1">
      <c r="A66" s="354" t="s">
        <v>208</v>
      </c>
      <c r="B66" s="618" t="s">
        <v>215</v>
      </c>
      <c r="C66" s="618"/>
      <c r="D66" s="618"/>
      <c r="E66" s="618"/>
      <c r="F66" s="618"/>
      <c r="G66" s="618"/>
      <c r="H66" s="618"/>
      <c r="I66" s="618"/>
      <c r="J66" s="618"/>
      <c r="K66" s="618"/>
      <c r="L66" s="618"/>
      <c r="M66" s="618"/>
      <c r="N66" s="618"/>
      <c r="O66" s="618"/>
      <c r="P66" s="618"/>
      <c r="Q66" s="618"/>
      <c r="R66" s="618"/>
      <c r="S66" s="618"/>
      <c r="T66" s="618"/>
      <c r="U66" s="618"/>
      <c r="V66" s="618"/>
      <c r="W66" s="618"/>
      <c r="X66" s="618"/>
      <c r="Y66" s="618"/>
      <c r="Z66" s="618"/>
      <c r="AA66" s="618"/>
      <c r="AB66" s="618"/>
      <c r="AC66" s="618"/>
      <c r="AD66" s="618"/>
      <c r="AE66" s="618"/>
      <c r="AF66" s="618"/>
      <c r="AG66" s="618"/>
      <c r="AH66" s="618"/>
      <c r="AI66" s="618"/>
      <c r="AJ66" s="618"/>
      <c r="AK66" s="355"/>
      <c r="AS66" s="352"/>
    </row>
    <row r="67" spans="1:53" s="351" customFormat="1" ht="11.25" customHeight="1">
      <c r="A67" s="354" t="s">
        <v>209</v>
      </c>
      <c r="B67" s="618" t="s">
        <v>210</v>
      </c>
      <c r="C67" s="618"/>
      <c r="D67" s="618"/>
      <c r="E67" s="618"/>
      <c r="F67" s="618"/>
      <c r="G67" s="618"/>
      <c r="H67" s="618"/>
      <c r="I67" s="618"/>
      <c r="J67" s="618"/>
      <c r="K67" s="618"/>
      <c r="L67" s="618"/>
      <c r="M67" s="618"/>
      <c r="N67" s="618"/>
      <c r="O67" s="618"/>
      <c r="P67" s="618"/>
      <c r="Q67" s="618"/>
      <c r="R67" s="618"/>
      <c r="S67" s="618"/>
      <c r="T67" s="618"/>
      <c r="U67" s="618"/>
      <c r="V67" s="618"/>
      <c r="W67" s="618"/>
      <c r="X67" s="618"/>
      <c r="Y67" s="618"/>
      <c r="Z67" s="618"/>
      <c r="AA67" s="618"/>
      <c r="AB67" s="618"/>
      <c r="AC67" s="618"/>
      <c r="AD67" s="618"/>
      <c r="AE67" s="618"/>
      <c r="AF67" s="618"/>
      <c r="AG67" s="618"/>
      <c r="AH67" s="618"/>
      <c r="AI67" s="618"/>
      <c r="AJ67" s="618"/>
      <c r="AK67" s="355"/>
      <c r="AS67" s="352"/>
    </row>
    <row r="68" spans="1:53" s="351" customFormat="1" ht="22.5" customHeight="1">
      <c r="A68" s="354" t="s">
        <v>211</v>
      </c>
      <c r="B68" s="618" t="s">
        <v>216</v>
      </c>
      <c r="C68" s="618"/>
      <c r="D68" s="618"/>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18"/>
      <c r="AI68" s="618"/>
      <c r="AJ68" s="618"/>
      <c r="AK68" s="355"/>
      <c r="AS68" s="352"/>
    </row>
    <row r="69" spans="1:53" s="351" customFormat="1" ht="11.25" customHeight="1">
      <c r="A69" s="356" t="s">
        <v>212</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213</v>
      </c>
      <c r="B70" s="618" t="s">
        <v>217</v>
      </c>
      <c r="C70" s="618"/>
      <c r="D70" s="618"/>
      <c r="E70" s="618"/>
      <c r="F70" s="618"/>
      <c r="G70" s="618"/>
      <c r="H70" s="618"/>
      <c r="I70" s="618"/>
      <c r="J70" s="618"/>
      <c r="K70" s="618"/>
      <c r="L70" s="618"/>
      <c r="M70" s="618"/>
      <c r="N70" s="618"/>
      <c r="O70" s="618"/>
      <c r="P70" s="618"/>
      <c r="Q70" s="618"/>
      <c r="R70" s="618"/>
      <c r="S70" s="618"/>
      <c r="T70" s="618"/>
      <c r="U70" s="618"/>
      <c r="V70" s="618"/>
      <c r="W70" s="618"/>
      <c r="X70" s="618"/>
      <c r="Y70" s="618"/>
      <c r="Z70" s="618"/>
      <c r="AA70" s="618"/>
      <c r="AB70" s="618"/>
      <c r="AC70" s="618"/>
      <c r="AD70" s="618"/>
      <c r="AE70" s="618"/>
      <c r="AF70" s="618"/>
      <c r="AG70" s="618"/>
      <c r="AH70" s="618"/>
      <c r="AI70" s="618"/>
      <c r="AJ70" s="618"/>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219</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30" t="s">
        <v>150</v>
      </c>
      <c r="T73" s="631"/>
      <c r="U73" s="631"/>
      <c r="V73" s="631"/>
      <c r="W73" s="631"/>
      <c r="X73" s="632"/>
      <c r="Y73" s="604" t="s">
        <v>151</v>
      </c>
      <c r="Z73" s="604"/>
      <c r="AA73" s="604"/>
      <c r="AB73" s="604"/>
      <c r="AC73" s="604"/>
      <c r="AD73" s="604"/>
      <c r="AE73" s="605" t="s">
        <v>46</v>
      </c>
      <c r="AF73" s="605"/>
      <c r="AG73" s="605"/>
      <c r="AH73" s="605"/>
      <c r="AI73" s="605"/>
      <c r="AJ73" s="605"/>
    </row>
    <row r="74" spans="1:53" s="201" customFormat="1" ht="28.5" customHeight="1" thickBot="1">
      <c r="A74" s="794" t="s">
        <v>152</v>
      </c>
      <c r="B74" s="795"/>
      <c r="C74" s="795"/>
      <c r="D74" s="795"/>
      <c r="E74" s="795"/>
      <c r="F74" s="795"/>
      <c r="G74" s="795"/>
      <c r="H74" s="795"/>
      <c r="I74" s="795"/>
      <c r="J74" s="795"/>
      <c r="K74" s="795"/>
      <c r="L74" s="795"/>
      <c r="M74" s="795"/>
      <c r="N74" s="795"/>
      <c r="O74" s="795"/>
      <c r="P74" s="795"/>
      <c r="Q74" s="795"/>
      <c r="R74" s="795"/>
      <c r="S74" s="796" t="b">
        <v>0</v>
      </c>
      <c r="T74" s="653"/>
      <c r="U74" s="653"/>
      <c r="V74" s="653"/>
      <c r="W74" s="653"/>
      <c r="X74" s="370"/>
      <c r="Y74" s="653" t="b">
        <v>0</v>
      </c>
      <c r="Z74" s="653"/>
      <c r="AA74" s="653"/>
      <c r="AB74" s="653"/>
      <c r="AC74" s="653"/>
      <c r="AD74" s="374"/>
      <c r="AE74" s="653" t="b">
        <v>0</v>
      </c>
      <c r="AF74" s="653"/>
      <c r="AG74" s="653"/>
      <c r="AH74" s="653"/>
      <c r="AI74" s="653"/>
      <c r="AJ74" s="367" t="str">
        <f>IF(M18="○", IF(OR(AND(NOT(S74),NOT(Y74),AE74),AND(NOT(S74),NOT(Y74),NOT(AE74))),"×","○"),"")</f>
        <v>×</v>
      </c>
      <c r="AK74" s="654"/>
      <c r="AM74" s="171"/>
      <c r="AN74" s="518" t="s">
        <v>223</v>
      </c>
      <c r="AO74" s="643"/>
      <c r="AP74" s="643"/>
      <c r="AQ74" s="643"/>
      <c r="AR74" s="643"/>
      <c r="AS74" s="643"/>
      <c r="AT74" s="643"/>
      <c r="AU74" s="643"/>
      <c r="AV74" s="643"/>
      <c r="AW74" s="643"/>
      <c r="AX74" s="644"/>
    </row>
    <row r="75" spans="1:53" s="201" customFormat="1" ht="18.75" customHeight="1">
      <c r="A75" s="283" t="s">
        <v>154</v>
      </c>
      <c r="B75" s="284"/>
      <c r="C75" s="285"/>
      <c r="D75" s="285"/>
      <c r="E75" s="285"/>
      <c r="F75" s="285"/>
      <c r="G75" s="285"/>
      <c r="H75" s="285"/>
      <c r="I75" s="285"/>
      <c r="J75" s="285"/>
      <c r="K75" s="285"/>
      <c r="L75" s="286"/>
      <c r="M75" s="286"/>
      <c r="N75" s="286"/>
      <c r="O75" s="286"/>
      <c r="P75" s="286"/>
      <c r="Q75" s="286"/>
      <c r="R75" s="286"/>
      <c r="S75" s="645"/>
      <c r="T75" s="646"/>
      <c r="U75" s="646"/>
      <c r="V75" s="646"/>
      <c r="W75" s="646"/>
      <c r="X75" s="371" t="s">
        <v>155</v>
      </c>
      <c r="Y75" s="646"/>
      <c r="Z75" s="646"/>
      <c r="AA75" s="646"/>
      <c r="AB75" s="646"/>
      <c r="AC75" s="646"/>
      <c r="AD75" s="371" t="s">
        <v>155</v>
      </c>
      <c r="AE75" s="646"/>
      <c r="AF75" s="646"/>
      <c r="AG75" s="646"/>
      <c r="AH75" s="646"/>
      <c r="AI75" s="646"/>
      <c r="AJ75" s="368" t="s">
        <v>5</v>
      </c>
      <c r="AK75" s="654"/>
      <c r="AU75" s="232"/>
    </row>
    <row r="76" spans="1:53" s="201" customFormat="1" ht="18" customHeight="1">
      <c r="A76" s="287" t="s">
        <v>156</v>
      </c>
      <c r="B76" s="288"/>
      <c r="C76" s="288"/>
      <c r="D76" s="289"/>
      <c r="E76" s="289"/>
      <c r="F76" s="289"/>
      <c r="G76" s="289"/>
      <c r="H76" s="289"/>
      <c r="I76" s="289"/>
      <c r="J76" s="289"/>
      <c r="K76" s="290"/>
      <c r="L76" s="290"/>
      <c r="M76" s="290"/>
      <c r="N76" s="290"/>
      <c r="O76" s="290"/>
      <c r="P76" s="290"/>
      <c r="Q76" s="290"/>
      <c r="R76" s="290"/>
      <c r="S76" s="647"/>
      <c r="T76" s="648"/>
      <c r="U76" s="648"/>
      <c r="V76" s="648"/>
      <c r="W76" s="648"/>
      <c r="X76" s="372" t="s">
        <v>4</v>
      </c>
      <c r="Y76" s="648"/>
      <c r="Z76" s="648"/>
      <c r="AA76" s="648"/>
      <c r="AB76" s="648"/>
      <c r="AC76" s="648"/>
      <c r="AD76" s="372" t="s">
        <v>4</v>
      </c>
      <c r="AE76" s="648"/>
      <c r="AF76" s="648"/>
      <c r="AG76" s="648"/>
      <c r="AH76" s="648"/>
      <c r="AI76" s="64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157</v>
      </c>
      <c r="B77" s="293"/>
      <c r="C77" s="294"/>
      <c r="D77" s="295"/>
      <c r="E77" s="289"/>
      <c r="F77" s="289"/>
      <c r="G77" s="289"/>
      <c r="H77" s="289"/>
      <c r="I77" s="289"/>
      <c r="J77" s="289"/>
      <c r="K77" s="290"/>
      <c r="L77" s="290"/>
      <c r="M77" s="290"/>
      <c r="N77" s="290"/>
      <c r="O77" s="290"/>
      <c r="P77" s="290"/>
      <c r="Q77" s="290"/>
      <c r="R77" s="290"/>
      <c r="S77" s="649" t="e">
        <f>S76/(S75*12)</f>
        <v>#DIV/0!</v>
      </c>
      <c r="T77" s="650"/>
      <c r="U77" s="650"/>
      <c r="V77" s="650"/>
      <c r="W77" s="650"/>
      <c r="X77" s="373" t="s">
        <v>4</v>
      </c>
      <c r="Y77" s="651" t="e">
        <f>Y76/(Y75*12)</f>
        <v>#DIV/0!</v>
      </c>
      <c r="Z77" s="650"/>
      <c r="AA77" s="650"/>
      <c r="AB77" s="650"/>
      <c r="AC77" s="652"/>
      <c r="AD77" s="373" t="s">
        <v>4</v>
      </c>
      <c r="AE77" s="651" t="e">
        <f>AE76/(AE75*12)</f>
        <v>#DIV/0!</v>
      </c>
      <c r="AF77" s="650"/>
      <c r="AG77" s="650"/>
      <c r="AH77" s="650"/>
      <c r="AI77" s="652"/>
      <c r="AJ77" s="369" t="s">
        <v>4</v>
      </c>
      <c r="AK77" s="614" t="s">
        <v>222</v>
      </c>
      <c r="AL77" s="291"/>
      <c r="AM77" s="291"/>
      <c r="AY77" s="296"/>
      <c r="AZ77" s="296"/>
      <c r="BA77" s="296"/>
    </row>
    <row r="78" spans="1:53" s="347" customFormat="1" ht="15.75" customHeight="1" thickBot="1">
      <c r="A78" s="732" t="s">
        <v>158</v>
      </c>
      <c r="B78" s="733"/>
      <c r="C78" s="733"/>
      <c r="D78" s="733"/>
      <c r="E78" s="733"/>
      <c r="F78" s="733"/>
      <c r="G78" s="733"/>
      <c r="H78" s="733"/>
      <c r="I78" s="733"/>
      <c r="J78" s="733"/>
      <c r="K78" s="733"/>
      <c r="L78" s="733"/>
      <c r="M78" s="733"/>
      <c r="N78" s="733"/>
      <c r="O78" s="733"/>
      <c r="P78" s="733"/>
      <c r="Q78" s="733"/>
      <c r="R78" s="733"/>
      <c r="S78" s="736" t="s">
        <v>124</v>
      </c>
      <c r="T78" s="657" t="e">
        <f>IF(Y77, S77/Y77, 1)</f>
        <v>#DIV/0!</v>
      </c>
      <c r="U78" s="658"/>
      <c r="V78" s="659"/>
      <c r="W78" s="738" t="s">
        <v>125</v>
      </c>
      <c r="X78" s="740"/>
      <c r="Y78" s="655" t="s">
        <v>124</v>
      </c>
      <c r="Z78" s="657" t="e">
        <f>IF(Y77,1,0)</f>
        <v>#DIV/0!</v>
      </c>
      <c r="AA78" s="658"/>
      <c r="AB78" s="659"/>
      <c r="AC78" s="738" t="s">
        <v>125</v>
      </c>
      <c r="AD78" s="740"/>
      <c r="AE78" s="655" t="s">
        <v>124</v>
      </c>
      <c r="AF78" s="657" t="e">
        <f>IF(Y77, AE77/Y77, IF(AE77, AE77/S77, 0))</f>
        <v>#DIV/0!</v>
      </c>
      <c r="AG78" s="658"/>
      <c r="AH78" s="659"/>
      <c r="AI78" s="663" t="s">
        <v>125</v>
      </c>
      <c r="AJ78" s="357" t="str">
        <f>IF(M18="○", IF(AND(S74=TRUE, Y74=TRUE), IF(AND(T78&gt;Z78, Z78&gt;0),"○","×"),""),"")</f>
        <v/>
      </c>
      <c r="AK78" s="614"/>
      <c r="AN78" s="518" t="s">
        <v>220</v>
      </c>
      <c r="AO78" s="519"/>
      <c r="AP78" s="519"/>
      <c r="AQ78" s="519"/>
      <c r="AR78" s="519"/>
      <c r="AS78" s="519"/>
      <c r="AT78" s="519"/>
      <c r="AU78" s="519"/>
      <c r="AV78" s="519"/>
      <c r="AW78" s="519"/>
      <c r="AX78" s="520"/>
    </row>
    <row r="79" spans="1:53" s="347" customFormat="1" ht="17.25" customHeight="1" thickBot="1">
      <c r="A79" s="734"/>
      <c r="B79" s="735"/>
      <c r="C79" s="735"/>
      <c r="D79" s="735"/>
      <c r="E79" s="735"/>
      <c r="F79" s="735"/>
      <c r="G79" s="735"/>
      <c r="H79" s="735"/>
      <c r="I79" s="735"/>
      <c r="J79" s="735"/>
      <c r="K79" s="735"/>
      <c r="L79" s="735"/>
      <c r="M79" s="735"/>
      <c r="N79" s="735"/>
      <c r="O79" s="735"/>
      <c r="P79" s="735"/>
      <c r="Q79" s="735"/>
      <c r="R79" s="735"/>
      <c r="S79" s="737"/>
      <c r="T79" s="660"/>
      <c r="U79" s="661"/>
      <c r="V79" s="662"/>
      <c r="W79" s="739"/>
      <c r="X79" s="741"/>
      <c r="Y79" s="742"/>
      <c r="Z79" s="660"/>
      <c r="AA79" s="661"/>
      <c r="AB79" s="662"/>
      <c r="AC79" s="743"/>
      <c r="AD79" s="741"/>
      <c r="AE79" s="656"/>
      <c r="AF79" s="660"/>
      <c r="AG79" s="661"/>
      <c r="AH79" s="662"/>
      <c r="AI79" s="664"/>
      <c r="AJ79" s="358" t="str">
        <f>IF(M18="○", IF(AND(Y74=TRUE,AE74=TRUE), IF(AND(Y80="",AE80=""), IF(AND(Z78&gt;=2*AF78, AF78&gt;0),"○","×"), IF(AND(Y80&gt;=AE80,Z78&gt;0, AF78&gt;0), "○","×")),IF(AND(S74=TRUE,AE74=TRUE),IF(AND(Y80&gt;=AE80, AE80&gt;0), IF(AND(T78&gt;2*AF78, AF78&gt;0), "○", "×"),"×"),"")),"")</f>
        <v/>
      </c>
      <c r="AK79" s="615" t="s">
        <v>122</v>
      </c>
      <c r="AN79" s="518" t="s">
        <v>221</v>
      </c>
      <c r="AO79" s="519"/>
      <c r="AP79" s="519"/>
      <c r="AQ79" s="519"/>
      <c r="AR79" s="519"/>
      <c r="AS79" s="519"/>
      <c r="AT79" s="519"/>
      <c r="AU79" s="519"/>
      <c r="AV79" s="519"/>
      <c r="AW79" s="519"/>
      <c r="AX79" s="520"/>
    </row>
    <row r="80" spans="1:53" s="201" customFormat="1" ht="31.5" customHeight="1" thickBot="1">
      <c r="A80" s="730" t="s">
        <v>162</v>
      </c>
      <c r="B80" s="731"/>
      <c r="C80" s="731"/>
      <c r="D80" s="731"/>
      <c r="E80" s="731"/>
      <c r="F80" s="731"/>
      <c r="G80" s="731"/>
      <c r="H80" s="731"/>
      <c r="I80" s="731"/>
      <c r="J80" s="731"/>
      <c r="K80" s="731"/>
      <c r="L80" s="731"/>
      <c r="M80" s="731"/>
      <c r="N80" s="731"/>
      <c r="O80" s="731"/>
      <c r="P80" s="731"/>
      <c r="Q80" s="731"/>
      <c r="R80" s="731"/>
      <c r="S80" s="562"/>
      <c r="T80" s="563"/>
      <c r="U80" s="563"/>
      <c r="V80" s="563"/>
      <c r="W80" s="563"/>
      <c r="X80" s="563"/>
      <c r="Y80" s="564"/>
      <c r="Z80" s="565"/>
      <c r="AA80" s="565"/>
      <c r="AB80" s="565"/>
      <c r="AC80" s="566"/>
      <c r="AD80" s="375" t="s">
        <v>4</v>
      </c>
      <c r="AE80" s="567"/>
      <c r="AF80" s="568"/>
      <c r="AG80" s="568"/>
      <c r="AH80" s="568"/>
      <c r="AI80" s="567"/>
      <c r="AJ80" s="365" t="s">
        <v>4</v>
      </c>
      <c r="AK80" s="615"/>
      <c r="AL80" s="291"/>
      <c r="AM80" s="291"/>
    </row>
    <row r="81" spans="1:50" s="201" customFormat="1" ht="20.25" customHeight="1" thickBot="1">
      <c r="A81" s="569" t="s">
        <v>159</v>
      </c>
      <c r="B81" s="570"/>
      <c r="C81" s="570"/>
      <c r="D81" s="570"/>
      <c r="E81" s="570"/>
      <c r="F81" s="570"/>
      <c r="G81" s="570"/>
      <c r="H81" s="570"/>
      <c r="I81" s="570"/>
      <c r="J81" s="570"/>
      <c r="K81" s="570"/>
      <c r="L81" s="570"/>
      <c r="M81" s="570"/>
      <c r="N81" s="570"/>
      <c r="O81" s="570"/>
      <c r="P81" s="570"/>
      <c r="Q81" s="570"/>
      <c r="R81" s="570"/>
      <c r="S81" s="571"/>
      <c r="T81" s="571"/>
      <c r="U81" s="571"/>
      <c r="V81" s="571"/>
      <c r="W81" s="571"/>
      <c r="X81" s="572"/>
      <c r="Y81" s="573">
        <f>S76+Y76+AE76</f>
        <v>0</v>
      </c>
      <c r="Z81" s="574"/>
      <c r="AA81" s="574"/>
      <c r="AB81" s="574"/>
      <c r="AC81" s="574"/>
      <c r="AD81" s="376" t="s">
        <v>4</v>
      </c>
      <c r="AE81" s="298"/>
      <c r="AK81" s="167"/>
      <c r="AL81" s="291"/>
      <c r="AM81" s="291"/>
      <c r="AQ81" s="296"/>
      <c r="AR81" s="296"/>
      <c r="AS81" s="296"/>
      <c r="AT81" s="296"/>
      <c r="AU81" s="296"/>
      <c r="AV81" s="297"/>
      <c r="AW81" s="297"/>
      <c r="AX81" s="297"/>
    </row>
    <row r="82" spans="1:50" s="201" customFormat="1" ht="30.75" customHeight="1" thickBot="1">
      <c r="A82" s="575" t="s">
        <v>160</v>
      </c>
      <c r="B82" s="576"/>
      <c r="C82" s="576"/>
      <c r="D82" s="576"/>
      <c r="E82" s="576"/>
      <c r="F82" s="576"/>
      <c r="G82" s="576"/>
      <c r="H82" s="576"/>
      <c r="I82" s="576"/>
      <c r="J82" s="576"/>
      <c r="K82" s="576"/>
      <c r="L82" s="576"/>
      <c r="M82" s="576"/>
      <c r="N82" s="576"/>
      <c r="O82" s="576"/>
      <c r="P82" s="576"/>
      <c r="Q82" s="576"/>
      <c r="R82" s="576"/>
      <c r="S82" s="576"/>
      <c r="T82" s="576"/>
      <c r="U82" s="576"/>
      <c r="V82" s="576"/>
      <c r="W82" s="576"/>
      <c r="X82" s="577"/>
      <c r="Y82" s="640"/>
      <c r="Z82" s="641"/>
      <c r="AA82" s="641"/>
      <c r="AB82" s="641"/>
      <c r="AC82" s="642"/>
      <c r="AD82" s="377" t="s">
        <v>4</v>
      </c>
      <c r="AE82" s="299" t="s">
        <v>140</v>
      </c>
      <c r="AF82" s="300" t="str">
        <f>IF(M18="○", IF(Y82, IF(Y82&lt;=4400000,"○","☓"),""),"")</f>
        <v/>
      </c>
      <c r="AG82" s="366" t="s">
        <v>153</v>
      </c>
      <c r="AN82" s="518" t="s">
        <v>225</v>
      </c>
      <c r="AO82" s="519"/>
      <c r="AP82" s="519"/>
      <c r="AQ82" s="519"/>
      <c r="AR82" s="519"/>
      <c r="AS82" s="519"/>
      <c r="AT82" s="519"/>
      <c r="AU82" s="519"/>
      <c r="AV82" s="519"/>
      <c r="AW82" s="519"/>
      <c r="AX82" s="520"/>
    </row>
    <row r="83" spans="1:50" s="201" customFormat="1" ht="40.5" customHeight="1">
      <c r="A83" s="714" t="s">
        <v>224</v>
      </c>
      <c r="B83" s="715"/>
      <c r="C83" s="715"/>
      <c r="D83" s="715"/>
      <c r="E83" s="715"/>
      <c r="F83" s="715"/>
      <c r="G83" s="715"/>
      <c r="H83" s="715"/>
      <c r="I83" s="715"/>
      <c r="J83" s="715"/>
      <c r="K83" s="715"/>
      <c r="L83" s="715"/>
      <c r="M83" s="715"/>
      <c r="N83" s="715"/>
      <c r="O83" s="715"/>
      <c r="P83" s="715"/>
      <c r="Q83" s="715"/>
      <c r="R83" s="715"/>
      <c r="S83" s="715"/>
      <c r="T83" s="715"/>
      <c r="U83" s="715"/>
      <c r="V83" s="715"/>
      <c r="W83" s="715"/>
      <c r="X83" s="716"/>
      <c r="Y83" s="717">
        <f>SUM('別紙様式3-2'!U19:U118)</f>
        <v>0</v>
      </c>
      <c r="Z83" s="718"/>
      <c r="AA83" s="718"/>
      <c r="AB83" s="718"/>
      <c r="AC83" s="718"/>
      <c r="AD83" s="377" t="s">
        <v>163</v>
      </c>
      <c r="AE83" s="301" t="s">
        <v>140</v>
      </c>
      <c r="AF83" s="719" t="str">
        <f>IF(M18="○", IF(OR(Y83&gt;=Y84, OR(A86,A87,A88,A89)=TRUE),"○","×"),"")</f>
        <v>○</v>
      </c>
      <c r="AG83" s="721" t="s">
        <v>161</v>
      </c>
      <c r="AN83" s="551" t="s">
        <v>166</v>
      </c>
      <c r="AO83" s="552"/>
      <c r="AP83" s="552"/>
      <c r="AQ83" s="552"/>
      <c r="AR83" s="552"/>
      <c r="AS83" s="552"/>
      <c r="AT83" s="552"/>
      <c r="AU83" s="552"/>
      <c r="AV83" s="552"/>
      <c r="AW83" s="552"/>
      <c r="AX83" s="553"/>
    </row>
    <row r="84" spans="1:50" s="201" customFormat="1" ht="19.5" customHeight="1" thickBot="1">
      <c r="A84" s="557" t="s">
        <v>165</v>
      </c>
      <c r="B84" s="558"/>
      <c r="C84" s="558"/>
      <c r="D84" s="558"/>
      <c r="E84" s="558"/>
      <c r="F84" s="558"/>
      <c r="G84" s="558"/>
      <c r="H84" s="558"/>
      <c r="I84" s="558"/>
      <c r="J84" s="558"/>
      <c r="K84" s="558"/>
      <c r="L84" s="558"/>
      <c r="M84" s="558"/>
      <c r="N84" s="558"/>
      <c r="O84" s="558"/>
      <c r="P84" s="558"/>
      <c r="Q84" s="558"/>
      <c r="R84" s="558"/>
      <c r="S84" s="558"/>
      <c r="T84" s="558"/>
      <c r="U84" s="558"/>
      <c r="V84" s="558"/>
      <c r="W84" s="558"/>
      <c r="X84" s="559"/>
      <c r="Y84" s="560">
        <f>IFERROR(COUNTA('別紙様式3-2'!S19:S118),"")</f>
        <v>0</v>
      </c>
      <c r="Z84" s="561"/>
      <c r="AA84" s="561"/>
      <c r="AB84" s="561"/>
      <c r="AC84" s="561"/>
      <c r="AD84" s="378" t="s">
        <v>163</v>
      </c>
      <c r="AE84" s="301" t="s">
        <v>140</v>
      </c>
      <c r="AF84" s="720"/>
      <c r="AG84" s="721"/>
      <c r="AN84" s="554"/>
      <c r="AO84" s="555"/>
      <c r="AP84" s="555"/>
      <c r="AQ84" s="555"/>
      <c r="AR84" s="555"/>
      <c r="AS84" s="555"/>
      <c r="AT84" s="555"/>
      <c r="AU84" s="555"/>
      <c r="AV84" s="555"/>
      <c r="AW84" s="555"/>
      <c r="AX84" s="556"/>
    </row>
    <row r="85" spans="1:50" s="347" customFormat="1" ht="18.75" customHeight="1">
      <c r="A85" s="379" t="s">
        <v>226</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11" t="s">
        <v>57</v>
      </c>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227</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v>
      </c>
      <c r="AN90" s="518" t="s">
        <v>228</v>
      </c>
      <c r="AO90" s="519"/>
      <c r="AP90" s="519"/>
      <c r="AQ90" s="519"/>
      <c r="AR90" s="519"/>
      <c r="AS90" s="519"/>
      <c r="AT90" s="519"/>
      <c r="AU90" s="519"/>
      <c r="AV90" s="519"/>
      <c r="AW90" s="519"/>
      <c r="AX90" s="520"/>
    </row>
    <row r="91" spans="1:50" s="167" customFormat="1">
      <c r="A91" s="260"/>
    </row>
    <row r="92" spans="1:50" s="167" customFormat="1" ht="36" customHeight="1">
      <c r="A92" s="578" t="s">
        <v>229</v>
      </c>
      <c r="B92" s="579"/>
      <c r="C92" s="579"/>
      <c r="D92" s="579"/>
      <c r="E92" s="579"/>
      <c r="F92" s="579"/>
      <c r="G92" s="579"/>
      <c r="H92" s="579"/>
      <c r="I92" s="579"/>
      <c r="J92" s="579"/>
      <c r="K92" s="579"/>
      <c r="L92" s="579"/>
      <c r="M92" s="579"/>
      <c r="N92" s="579"/>
      <c r="O92" s="579"/>
      <c r="P92" s="579"/>
      <c r="Q92" s="579"/>
      <c r="R92" s="579"/>
      <c r="S92" s="579"/>
      <c r="T92" s="579"/>
      <c r="U92" s="579"/>
      <c r="V92" s="579"/>
      <c r="W92" s="579"/>
      <c r="X92" s="579"/>
      <c r="Y92" s="579"/>
      <c r="Z92" s="579"/>
      <c r="AA92" s="579"/>
      <c r="AB92" s="579"/>
      <c r="AC92" s="579"/>
      <c r="AD92" s="579"/>
      <c r="AE92" s="579"/>
      <c r="AF92" s="579"/>
      <c r="AG92" s="579"/>
      <c r="AH92" s="579"/>
      <c r="AI92" s="579"/>
      <c r="AJ92" s="579"/>
    </row>
    <row r="93" spans="1:50" s="183" customFormat="1" ht="23.25" customHeight="1" thickBot="1">
      <c r="A93" s="273" t="s">
        <v>230</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80" t="s">
        <v>170</v>
      </c>
      <c r="B94" s="581"/>
      <c r="C94" s="585" t="s">
        <v>172</v>
      </c>
      <c r="D94" s="586"/>
      <c r="E94" s="586"/>
      <c r="F94" s="586"/>
      <c r="G94" s="586"/>
      <c r="H94" s="586"/>
      <c r="I94" s="586"/>
      <c r="J94" s="586"/>
      <c r="K94" s="586"/>
      <c r="L94" s="586"/>
      <c r="M94" s="586"/>
      <c r="N94" s="586"/>
      <c r="O94" s="586"/>
      <c r="P94" s="586"/>
      <c r="Q94" s="586"/>
      <c r="R94" s="587"/>
      <c r="S94" s="592"/>
      <c r="T94" s="593"/>
      <c r="U94" s="593"/>
      <c r="V94" s="593"/>
      <c r="W94" s="594"/>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82"/>
      <c r="B95" s="583"/>
      <c r="C95" s="220"/>
      <c r="D95" s="589" t="s">
        <v>231</v>
      </c>
      <c r="E95" s="589"/>
      <c r="F95" s="589"/>
      <c r="G95" s="589"/>
      <c r="H95" s="589"/>
      <c r="I95" s="589"/>
      <c r="J95" s="589"/>
      <c r="K95" s="589"/>
      <c r="L95" s="589"/>
      <c r="M95" s="589"/>
      <c r="N95" s="589"/>
      <c r="O95" s="589"/>
      <c r="P95" s="589"/>
      <c r="Q95" s="589"/>
      <c r="R95" s="590"/>
      <c r="S95" s="595"/>
      <c r="T95" s="596"/>
      <c r="U95" s="596"/>
      <c r="V95" s="596"/>
      <c r="W95" s="597"/>
      <c r="X95" s="217" t="s">
        <v>4</v>
      </c>
      <c r="Y95" s="221" t="s">
        <v>16</v>
      </c>
      <c r="Z95" s="598">
        <f>IFERROR(S95/S94*100,0)</f>
        <v>0</v>
      </c>
      <c r="AA95" s="599"/>
      <c r="AB95" s="600"/>
      <c r="AC95" s="208" t="s">
        <v>17</v>
      </c>
      <c r="AD95" s="222" t="s">
        <v>123</v>
      </c>
      <c r="AE95" s="397" t="s">
        <v>140</v>
      </c>
      <c r="AF95" s="396" t="str">
        <f>IF(X18="○", IF(Z95=0,"",IF(Z95&gt;=200/3,"○","×")),"")</f>
        <v/>
      </c>
      <c r="AG95" s="521" t="s">
        <v>164</v>
      </c>
      <c r="AH95" s="246"/>
      <c r="AJ95" s="215"/>
      <c r="AN95" s="522" t="s">
        <v>233</v>
      </c>
      <c r="AO95" s="523"/>
      <c r="AP95" s="523"/>
      <c r="AQ95" s="523"/>
      <c r="AR95" s="523"/>
      <c r="AS95" s="523"/>
      <c r="AT95" s="523"/>
      <c r="AU95" s="523"/>
      <c r="AV95" s="523"/>
      <c r="AW95" s="523"/>
      <c r="AX95" s="524"/>
    </row>
    <row r="96" spans="1:50" s="183" customFormat="1" ht="21" customHeight="1" thickBot="1">
      <c r="A96" s="584" t="s">
        <v>171</v>
      </c>
      <c r="B96" s="584"/>
      <c r="C96" s="588" t="s">
        <v>173</v>
      </c>
      <c r="D96" s="588"/>
      <c r="E96" s="588"/>
      <c r="F96" s="588"/>
      <c r="G96" s="588"/>
      <c r="H96" s="588"/>
      <c r="I96" s="588"/>
      <c r="J96" s="588"/>
      <c r="K96" s="588"/>
      <c r="L96" s="588"/>
      <c r="M96" s="588"/>
      <c r="N96" s="588"/>
      <c r="O96" s="588"/>
      <c r="P96" s="588"/>
      <c r="Q96" s="588"/>
      <c r="R96" s="588"/>
      <c r="S96" s="595"/>
      <c r="T96" s="596"/>
      <c r="U96" s="596"/>
      <c r="V96" s="596"/>
      <c r="W96" s="597"/>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84"/>
      <c r="B97" s="584"/>
      <c r="C97" s="216"/>
      <c r="D97" s="591" t="s">
        <v>232</v>
      </c>
      <c r="E97" s="591"/>
      <c r="F97" s="591"/>
      <c r="G97" s="591"/>
      <c r="H97" s="591"/>
      <c r="I97" s="591"/>
      <c r="J97" s="591"/>
      <c r="K97" s="591"/>
      <c r="L97" s="591"/>
      <c r="M97" s="591"/>
      <c r="N97" s="591"/>
      <c r="O97" s="591"/>
      <c r="P97" s="591"/>
      <c r="Q97" s="591"/>
      <c r="R97" s="591"/>
      <c r="S97" s="601"/>
      <c r="T97" s="602"/>
      <c r="U97" s="602"/>
      <c r="V97" s="602"/>
      <c r="W97" s="603"/>
      <c r="X97" s="217" t="s">
        <v>4</v>
      </c>
      <c r="Y97" s="221" t="s">
        <v>16</v>
      </c>
      <c r="Z97" s="598">
        <f>IFERROR(S97/S96*100,0)</f>
        <v>0</v>
      </c>
      <c r="AA97" s="599"/>
      <c r="AB97" s="600"/>
      <c r="AC97" s="208" t="s">
        <v>17</v>
      </c>
      <c r="AD97" s="222" t="s">
        <v>123</v>
      </c>
      <c r="AE97" s="397" t="s">
        <v>140</v>
      </c>
      <c r="AF97" s="396" t="str">
        <f>IF(X18="○", IF(Z97=0,"",IF(Z97&gt;=200/3,"○","×")),"")</f>
        <v/>
      </c>
      <c r="AG97" s="521"/>
      <c r="AH97" s="246"/>
      <c r="AJ97" s="209"/>
      <c r="AK97" s="219"/>
      <c r="AL97" s="219"/>
      <c r="AM97" s="219"/>
      <c r="AN97" s="522" t="s">
        <v>234</v>
      </c>
      <c r="AO97" s="523"/>
      <c r="AP97" s="523"/>
      <c r="AQ97" s="523"/>
      <c r="AR97" s="523"/>
      <c r="AS97" s="523"/>
      <c r="AT97" s="523"/>
      <c r="AU97" s="523"/>
      <c r="AV97" s="523"/>
      <c r="AW97" s="523"/>
      <c r="AX97" s="524"/>
    </row>
    <row r="98" spans="1:50" s="167" customFormat="1" ht="18.75" customHeight="1">
      <c r="A98" s="314" t="s">
        <v>174</v>
      </c>
      <c r="B98" s="315"/>
      <c r="C98" s="315"/>
      <c r="D98" s="315"/>
      <c r="E98" s="315"/>
      <c r="F98" s="315"/>
      <c r="G98" s="315"/>
      <c r="H98" s="315"/>
      <c r="I98" s="315"/>
      <c r="J98" s="315"/>
      <c r="K98" s="315"/>
      <c r="L98" s="315"/>
      <c r="M98" s="315"/>
      <c r="N98" s="315"/>
      <c r="O98" s="315"/>
      <c r="P98" s="315"/>
      <c r="Q98" s="315"/>
      <c r="R98" s="316"/>
      <c r="S98" s="814">
        <f>S94+S96</f>
        <v>0</v>
      </c>
      <c r="T98" s="815"/>
      <c r="U98" s="815"/>
      <c r="V98" s="815"/>
      <c r="W98" s="815"/>
      <c r="X98" s="317" t="s">
        <v>4</v>
      </c>
      <c r="Y98" s="318"/>
      <c r="AA98" s="319"/>
      <c r="AB98" s="320"/>
      <c r="AC98" s="214"/>
      <c r="AD98" s="214"/>
      <c r="AE98" s="347"/>
      <c r="AF98" s="347"/>
      <c r="AG98" s="347"/>
      <c r="AH98" s="214"/>
      <c r="AI98" s="214"/>
      <c r="AJ98" s="321"/>
    </row>
    <row r="99" spans="1:50" s="43" customFormat="1" ht="21.75" customHeight="1">
      <c r="A99" s="322" t="s">
        <v>175</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235</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237</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236</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291</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28" t="s">
        <v>238</v>
      </c>
      <c r="B105" s="529"/>
      <c r="C105" s="529"/>
      <c r="D105" s="530"/>
      <c r="E105" s="816" t="s">
        <v>96</v>
      </c>
      <c r="F105" s="817"/>
      <c r="G105" s="817"/>
      <c r="H105" s="817"/>
      <c r="I105" s="817"/>
      <c r="J105" s="817"/>
      <c r="K105" s="817"/>
      <c r="L105" s="817"/>
      <c r="M105" s="817"/>
      <c r="N105" s="817"/>
      <c r="O105" s="817"/>
      <c r="P105" s="817"/>
      <c r="Q105" s="817"/>
      <c r="R105" s="817"/>
      <c r="S105" s="817"/>
      <c r="T105" s="817"/>
      <c r="U105" s="817"/>
      <c r="V105" s="817"/>
      <c r="W105" s="817"/>
      <c r="X105" s="817"/>
      <c r="Y105" s="817"/>
      <c r="Z105" s="817"/>
      <c r="AA105" s="817"/>
      <c r="AB105" s="817"/>
      <c r="AC105" s="817"/>
      <c r="AD105" s="817"/>
      <c r="AE105" s="817"/>
      <c r="AF105" s="817"/>
      <c r="AG105" s="817"/>
      <c r="AH105" s="817"/>
      <c r="AI105" s="818"/>
      <c r="AJ105" s="358" t="str" cm="1">
        <f t="array" ref="AJ105">IF(M18="○",IF((IF(COUNTIF(E119:E122,TRUE)&gt;=1,1,0)+IF(COUNTIF(E123:E126,TRUE)&gt;=1,1,0)+IF(COUNTIF(E127:E130,TRUE)&gt;=1,1,0)+IF(COUNTIF(E106:E109,TRUE)&gt;=1,1,0)+IF(COUNTIF(E110:E113,TRUE)&gt;=1,1,0)+IF(COUNTIF(E114:E118,TRUE)&gt;=1,1,0))&gt;=3,"○","×"), IF(PRODUCT((E106:E130=FALSE)*1),"×","○"))</f>
        <v>×</v>
      </c>
      <c r="AN105" s="819" t="s">
        <v>239</v>
      </c>
      <c r="AO105" s="820"/>
      <c r="AP105" s="820"/>
      <c r="AQ105" s="820"/>
      <c r="AR105" s="820"/>
      <c r="AS105" s="820"/>
      <c r="AT105" s="820"/>
      <c r="AU105" s="820"/>
      <c r="AV105" s="820"/>
      <c r="AW105" s="820"/>
      <c r="AX105" s="821"/>
    </row>
    <row r="106" spans="1:50" s="403" customFormat="1" ht="15" customHeight="1">
      <c r="A106" s="531" t="s">
        <v>97</v>
      </c>
      <c r="B106" s="532"/>
      <c r="C106" s="532"/>
      <c r="D106" s="533"/>
      <c r="E106" s="407" t="b">
        <v>0</v>
      </c>
      <c r="F106" s="540" t="s">
        <v>240</v>
      </c>
      <c r="G106" s="540"/>
      <c r="H106" s="540"/>
      <c r="I106" s="540"/>
      <c r="J106" s="540"/>
      <c r="K106" s="540"/>
      <c r="L106" s="540"/>
      <c r="M106" s="540"/>
      <c r="N106" s="540"/>
      <c r="O106" s="540"/>
      <c r="P106" s="540"/>
      <c r="Q106" s="540"/>
      <c r="R106" s="540"/>
      <c r="S106" s="540"/>
      <c r="T106" s="540"/>
      <c r="U106" s="540"/>
      <c r="V106" s="540"/>
      <c r="W106" s="540"/>
      <c r="X106" s="540"/>
      <c r="Y106" s="540"/>
      <c r="Z106" s="540"/>
      <c r="AA106" s="540"/>
      <c r="AB106" s="540"/>
      <c r="AC106" s="540"/>
      <c r="AD106" s="540"/>
      <c r="AE106" s="540"/>
      <c r="AF106" s="540"/>
      <c r="AG106" s="540"/>
      <c r="AH106" s="540"/>
      <c r="AI106" s="540"/>
      <c r="AJ106" s="541"/>
      <c r="AK106" s="347"/>
      <c r="AN106" s="822"/>
      <c r="AO106" s="823"/>
      <c r="AP106" s="823"/>
      <c r="AQ106" s="823"/>
      <c r="AR106" s="823"/>
      <c r="AS106" s="823"/>
      <c r="AT106" s="823"/>
      <c r="AU106" s="823"/>
      <c r="AV106" s="823"/>
      <c r="AW106" s="823"/>
      <c r="AX106" s="824"/>
    </row>
    <row r="107" spans="1:50" s="403" customFormat="1" ht="15" customHeight="1" thickBot="1">
      <c r="A107" s="534"/>
      <c r="B107" s="535"/>
      <c r="C107" s="535"/>
      <c r="D107" s="536"/>
      <c r="E107" s="408" t="b">
        <v>0</v>
      </c>
      <c r="F107" s="542" t="s">
        <v>241</v>
      </c>
      <c r="G107" s="542"/>
      <c r="H107" s="542"/>
      <c r="I107" s="542"/>
      <c r="J107" s="542"/>
      <c r="K107" s="542"/>
      <c r="L107" s="542"/>
      <c r="M107" s="542"/>
      <c r="N107" s="542"/>
      <c r="O107" s="542"/>
      <c r="P107" s="542"/>
      <c r="Q107" s="542"/>
      <c r="R107" s="542"/>
      <c r="S107" s="542"/>
      <c r="T107" s="542"/>
      <c r="U107" s="542"/>
      <c r="V107" s="542"/>
      <c r="W107" s="542"/>
      <c r="X107" s="542"/>
      <c r="Y107" s="542"/>
      <c r="Z107" s="542"/>
      <c r="AA107" s="542"/>
      <c r="AB107" s="542"/>
      <c r="AC107" s="542"/>
      <c r="AD107" s="542"/>
      <c r="AE107" s="542"/>
      <c r="AF107" s="542"/>
      <c r="AG107" s="542"/>
      <c r="AH107" s="542"/>
      <c r="AI107" s="542"/>
      <c r="AJ107" s="543"/>
      <c r="AK107" s="347"/>
      <c r="AN107" s="825"/>
      <c r="AO107" s="826"/>
      <c r="AP107" s="826"/>
      <c r="AQ107" s="826"/>
      <c r="AR107" s="826"/>
      <c r="AS107" s="826"/>
      <c r="AT107" s="826"/>
      <c r="AU107" s="826"/>
      <c r="AV107" s="826"/>
      <c r="AW107" s="826"/>
      <c r="AX107" s="827"/>
    </row>
    <row r="108" spans="1:50" s="403" customFormat="1" ht="15" customHeight="1">
      <c r="A108" s="534"/>
      <c r="B108" s="535"/>
      <c r="C108" s="535"/>
      <c r="D108" s="536"/>
      <c r="E108" s="408" t="b">
        <v>0</v>
      </c>
      <c r="F108" s="542" t="s">
        <v>242</v>
      </c>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3"/>
      <c r="AK108" s="347"/>
    </row>
    <row r="109" spans="1:50" s="403" customFormat="1" ht="15" customHeight="1">
      <c r="A109" s="537"/>
      <c r="B109" s="538"/>
      <c r="C109" s="538"/>
      <c r="D109" s="539"/>
      <c r="E109" s="409" t="b">
        <v>0</v>
      </c>
      <c r="F109" s="544" t="s">
        <v>243</v>
      </c>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544"/>
      <c r="AD109" s="544"/>
      <c r="AE109" s="544"/>
      <c r="AF109" s="544"/>
      <c r="AG109" s="544"/>
      <c r="AH109" s="544"/>
      <c r="AI109" s="544"/>
      <c r="AJ109" s="545"/>
      <c r="AK109" s="347"/>
    </row>
    <row r="110" spans="1:50" s="403" customFormat="1" ht="30" customHeight="1">
      <c r="A110" s="531" t="s">
        <v>98</v>
      </c>
      <c r="B110" s="532"/>
      <c r="C110" s="532"/>
      <c r="D110" s="533"/>
      <c r="E110" s="410" t="b">
        <v>0</v>
      </c>
      <c r="F110" s="540" t="s">
        <v>105</v>
      </c>
      <c r="G110" s="540"/>
      <c r="H110" s="540"/>
      <c r="I110" s="540"/>
      <c r="J110" s="540"/>
      <c r="K110" s="540"/>
      <c r="L110" s="540"/>
      <c r="M110" s="540"/>
      <c r="N110" s="540"/>
      <c r="O110" s="540"/>
      <c r="P110" s="540"/>
      <c r="Q110" s="540"/>
      <c r="R110" s="540"/>
      <c r="S110" s="540"/>
      <c r="T110" s="540"/>
      <c r="U110" s="540"/>
      <c r="V110" s="540"/>
      <c r="W110" s="540"/>
      <c r="X110" s="540"/>
      <c r="Y110" s="540"/>
      <c r="Z110" s="540"/>
      <c r="AA110" s="540"/>
      <c r="AB110" s="540"/>
      <c r="AC110" s="540"/>
      <c r="AD110" s="540"/>
      <c r="AE110" s="540"/>
      <c r="AF110" s="540"/>
      <c r="AG110" s="540"/>
      <c r="AH110" s="540"/>
      <c r="AI110" s="540"/>
      <c r="AJ110" s="541"/>
      <c r="AK110" s="347"/>
    </row>
    <row r="111" spans="1:50" s="347" customFormat="1" ht="15" customHeight="1">
      <c r="A111" s="534"/>
      <c r="B111" s="535"/>
      <c r="C111" s="535"/>
      <c r="D111" s="536"/>
      <c r="E111" s="411" t="b">
        <v>0</v>
      </c>
      <c r="F111" s="542" t="s">
        <v>244</v>
      </c>
      <c r="G111" s="542"/>
      <c r="H111" s="542"/>
      <c r="I111" s="542"/>
      <c r="J111" s="542"/>
      <c r="K111" s="542"/>
      <c r="L111" s="542"/>
      <c r="M111" s="542"/>
      <c r="N111" s="542"/>
      <c r="O111" s="542"/>
      <c r="P111" s="542"/>
      <c r="Q111" s="542"/>
      <c r="R111" s="542"/>
      <c r="S111" s="542"/>
      <c r="T111" s="542"/>
      <c r="U111" s="542"/>
      <c r="V111" s="542"/>
      <c r="W111" s="542"/>
      <c r="X111" s="542"/>
      <c r="Y111" s="542"/>
      <c r="Z111" s="542"/>
      <c r="AA111" s="542"/>
      <c r="AB111" s="542"/>
      <c r="AC111" s="542"/>
      <c r="AD111" s="542"/>
      <c r="AE111" s="542"/>
      <c r="AF111" s="542"/>
      <c r="AG111" s="542"/>
      <c r="AH111" s="542"/>
      <c r="AI111" s="542"/>
      <c r="AJ111" s="543"/>
    </row>
    <row r="112" spans="1:50" s="347" customFormat="1" ht="15" customHeight="1">
      <c r="A112" s="534"/>
      <c r="B112" s="535"/>
      <c r="C112" s="535"/>
      <c r="D112" s="536"/>
      <c r="E112" s="408" t="b">
        <v>0</v>
      </c>
      <c r="F112" s="542" t="s">
        <v>245</v>
      </c>
      <c r="G112" s="542"/>
      <c r="H112" s="542"/>
      <c r="I112" s="542"/>
      <c r="J112" s="542"/>
      <c r="K112" s="542"/>
      <c r="L112" s="542"/>
      <c r="M112" s="542"/>
      <c r="N112" s="542"/>
      <c r="O112" s="542"/>
      <c r="P112" s="542"/>
      <c r="Q112" s="542"/>
      <c r="R112" s="542"/>
      <c r="S112" s="542"/>
      <c r="T112" s="542"/>
      <c r="U112" s="542"/>
      <c r="V112" s="542"/>
      <c r="W112" s="542"/>
      <c r="X112" s="542"/>
      <c r="Y112" s="542"/>
      <c r="Z112" s="542"/>
      <c r="AA112" s="542"/>
      <c r="AB112" s="542"/>
      <c r="AC112" s="542"/>
      <c r="AD112" s="542"/>
      <c r="AE112" s="542"/>
      <c r="AF112" s="542"/>
      <c r="AG112" s="542"/>
      <c r="AH112" s="542"/>
      <c r="AI112" s="542"/>
      <c r="AJ112" s="543"/>
    </row>
    <row r="113" spans="1:37" s="347" customFormat="1" ht="15" customHeight="1">
      <c r="A113" s="537"/>
      <c r="B113" s="538"/>
      <c r="C113" s="538"/>
      <c r="D113" s="539"/>
      <c r="E113" s="412" t="b">
        <v>0</v>
      </c>
      <c r="F113" s="544" t="s">
        <v>246</v>
      </c>
      <c r="G113" s="544"/>
      <c r="H113" s="544"/>
      <c r="I113" s="544"/>
      <c r="J113" s="544"/>
      <c r="K113" s="544"/>
      <c r="L113" s="544"/>
      <c r="M113" s="544"/>
      <c r="N113" s="544"/>
      <c r="O113" s="544"/>
      <c r="P113" s="544"/>
      <c r="Q113" s="544"/>
      <c r="R113" s="544"/>
      <c r="S113" s="544"/>
      <c r="T113" s="544"/>
      <c r="U113" s="544"/>
      <c r="V113" s="544"/>
      <c r="W113" s="544"/>
      <c r="X113" s="544"/>
      <c r="Y113" s="544"/>
      <c r="Z113" s="544"/>
      <c r="AA113" s="544"/>
      <c r="AB113" s="544"/>
      <c r="AC113" s="544"/>
      <c r="AD113" s="544"/>
      <c r="AE113" s="544"/>
      <c r="AF113" s="544"/>
      <c r="AG113" s="544"/>
      <c r="AH113" s="544"/>
      <c r="AI113" s="544"/>
      <c r="AJ113" s="545"/>
    </row>
    <row r="114" spans="1:37" s="347" customFormat="1" ht="15" customHeight="1">
      <c r="A114" s="531" t="s">
        <v>99</v>
      </c>
      <c r="B114" s="532"/>
      <c r="C114" s="532"/>
      <c r="D114" s="533"/>
      <c r="E114" s="411" t="b">
        <v>0</v>
      </c>
      <c r="F114" s="540" t="s">
        <v>247</v>
      </c>
      <c r="G114" s="540"/>
      <c r="H114" s="540"/>
      <c r="I114" s="540"/>
      <c r="J114" s="540"/>
      <c r="K114" s="540"/>
      <c r="L114" s="540"/>
      <c r="M114" s="540"/>
      <c r="N114" s="540"/>
      <c r="O114" s="540"/>
      <c r="P114" s="540"/>
      <c r="Q114" s="540"/>
      <c r="R114" s="540"/>
      <c r="S114" s="540"/>
      <c r="T114" s="540"/>
      <c r="U114" s="540"/>
      <c r="V114" s="540"/>
      <c r="W114" s="540"/>
      <c r="X114" s="540"/>
      <c r="Y114" s="540"/>
      <c r="Z114" s="540"/>
      <c r="AA114" s="540"/>
      <c r="AB114" s="540"/>
      <c r="AC114" s="540"/>
      <c r="AD114" s="540"/>
      <c r="AE114" s="540"/>
      <c r="AF114" s="540"/>
      <c r="AG114" s="540"/>
      <c r="AH114" s="540"/>
      <c r="AI114" s="540"/>
      <c r="AJ114" s="541"/>
    </row>
    <row r="115" spans="1:37" s="347" customFormat="1" ht="30" customHeight="1">
      <c r="A115" s="534"/>
      <c r="B115" s="535"/>
      <c r="C115" s="535"/>
      <c r="D115" s="536"/>
      <c r="E115" s="408" t="b">
        <v>0</v>
      </c>
      <c r="F115" s="542" t="s">
        <v>248</v>
      </c>
      <c r="G115" s="542"/>
      <c r="H115" s="542"/>
      <c r="I115" s="542"/>
      <c r="J115" s="542"/>
      <c r="K115" s="542"/>
      <c r="L115" s="542"/>
      <c r="M115" s="542"/>
      <c r="N115" s="542"/>
      <c r="O115" s="542"/>
      <c r="P115" s="542"/>
      <c r="Q115" s="542"/>
      <c r="R115" s="542"/>
      <c r="S115" s="542"/>
      <c r="T115" s="542"/>
      <c r="U115" s="542"/>
      <c r="V115" s="542"/>
      <c r="W115" s="542"/>
      <c r="X115" s="542"/>
      <c r="Y115" s="542"/>
      <c r="Z115" s="542"/>
      <c r="AA115" s="542"/>
      <c r="AB115" s="542"/>
      <c r="AC115" s="542"/>
      <c r="AD115" s="542"/>
      <c r="AE115" s="542"/>
      <c r="AF115" s="542"/>
      <c r="AG115" s="542"/>
      <c r="AH115" s="542"/>
      <c r="AI115" s="542"/>
      <c r="AJ115" s="543"/>
    </row>
    <row r="116" spans="1:37" s="347" customFormat="1" ht="15" customHeight="1">
      <c r="A116" s="534"/>
      <c r="B116" s="535"/>
      <c r="C116" s="535"/>
      <c r="D116" s="536"/>
      <c r="E116" s="408" t="b">
        <v>0</v>
      </c>
      <c r="F116" s="542" t="s">
        <v>249</v>
      </c>
      <c r="G116" s="542"/>
      <c r="H116" s="542"/>
      <c r="I116" s="542"/>
      <c r="J116" s="542"/>
      <c r="K116" s="542"/>
      <c r="L116" s="542"/>
      <c r="M116" s="542"/>
      <c r="N116" s="542"/>
      <c r="O116" s="542"/>
      <c r="P116" s="542"/>
      <c r="Q116" s="542"/>
      <c r="R116" s="542"/>
      <c r="S116" s="542"/>
      <c r="T116" s="542"/>
      <c r="U116" s="542"/>
      <c r="V116" s="542"/>
      <c r="W116" s="542"/>
      <c r="X116" s="542"/>
      <c r="Y116" s="542"/>
      <c r="Z116" s="542"/>
      <c r="AA116" s="542"/>
      <c r="AB116" s="542"/>
      <c r="AC116" s="542"/>
      <c r="AD116" s="542"/>
      <c r="AE116" s="542"/>
      <c r="AF116" s="542"/>
      <c r="AG116" s="542"/>
      <c r="AH116" s="542"/>
      <c r="AI116" s="542"/>
      <c r="AJ116" s="543"/>
    </row>
    <row r="117" spans="1:37" s="347" customFormat="1" ht="15" customHeight="1">
      <c r="A117" s="534"/>
      <c r="B117" s="535"/>
      <c r="C117" s="535"/>
      <c r="D117" s="536"/>
      <c r="E117" s="408" t="b">
        <v>0</v>
      </c>
      <c r="F117" s="542" t="s">
        <v>250</v>
      </c>
      <c r="G117" s="542"/>
      <c r="H117" s="542"/>
      <c r="I117" s="542"/>
      <c r="J117" s="542"/>
      <c r="K117" s="542"/>
      <c r="L117" s="542"/>
      <c r="M117" s="542"/>
      <c r="N117" s="542"/>
      <c r="O117" s="542"/>
      <c r="P117" s="542"/>
      <c r="Q117" s="542"/>
      <c r="R117" s="542"/>
      <c r="S117" s="542"/>
      <c r="T117" s="542"/>
      <c r="U117" s="542"/>
      <c r="V117" s="542"/>
      <c r="W117" s="542"/>
      <c r="X117" s="542"/>
      <c r="Y117" s="542"/>
      <c r="Z117" s="542"/>
      <c r="AA117" s="542"/>
      <c r="AB117" s="542"/>
      <c r="AC117" s="542"/>
      <c r="AD117" s="542"/>
      <c r="AE117" s="542"/>
      <c r="AF117" s="542"/>
      <c r="AG117" s="542"/>
      <c r="AH117" s="542"/>
      <c r="AI117" s="542"/>
      <c r="AJ117" s="543"/>
    </row>
    <row r="118" spans="1:37" s="347" customFormat="1" ht="15" customHeight="1">
      <c r="A118" s="537"/>
      <c r="B118" s="538"/>
      <c r="C118" s="538"/>
      <c r="D118" s="539"/>
      <c r="E118" s="412" t="b">
        <v>0</v>
      </c>
      <c r="F118" s="544" t="s">
        <v>251</v>
      </c>
      <c r="G118" s="544"/>
      <c r="H118" s="544"/>
      <c r="I118" s="544"/>
      <c r="J118" s="544"/>
      <c r="K118" s="544"/>
      <c r="L118" s="544"/>
      <c r="M118" s="544"/>
      <c r="N118" s="544"/>
      <c r="O118" s="544"/>
      <c r="P118" s="544"/>
      <c r="Q118" s="544"/>
      <c r="R118" s="544"/>
      <c r="S118" s="544"/>
      <c r="T118" s="544"/>
      <c r="U118" s="544"/>
      <c r="V118" s="544"/>
      <c r="W118" s="544"/>
      <c r="X118" s="544"/>
      <c r="Y118" s="544"/>
      <c r="Z118" s="544"/>
      <c r="AA118" s="544"/>
      <c r="AB118" s="544"/>
      <c r="AC118" s="544"/>
      <c r="AD118" s="544"/>
      <c r="AE118" s="544"/>
      <c r="AF118" s="544"/>
      <c r="AG118" s="544"/>
      <c r="AH118" s="544"/>
      <c r="AI118" s="544"/>
      <c r="AJ118" s="545"/>
    </row>
    <row r="119" spans="1:37" s="347" customFormat="1" ht="30" customHeight="1">
      <c r="A119" s="531" t="s">
        <v>100</v>
      </c>
      <c r="B119" s="532"/>
      <c r="C119" s="532"/>
      <c r="D119" s="533"/>
      <c r="E119" s="411" t="b">
        <v>0</v>
      </c>
      <c r="F119" s="540" t="s">
        <v>252</v>
      </c>
      <c r="G119" s="540"/>
      <c r="H119" s="540"/>
      <c r="I119" s="540"/>
      <c r="J119" s="540"/>
      <c r="K119" s="540"/>
      <c r="L119" s="540"/>
      <c r="M119" s="540"/>
      <c r="N119" s="540"/>
      <c r="O119" s="540"/>
      <c r="P119" s="540"/>
      <c r="Q119" s="540"/>
      <c r="R119" s="540"/>
      <c r="S119" s="540"/>
      <c r="T119" s="540"/>
      <c r="U119" s="540"/>
      <c r="V119" s="540"/>
      <c r="W119" s="540"/>
      <c r="X119" s="540"/>
      <c r="Y119" s="540"/>
      <c r="Z119" s="540"/>
      <c r="AA119" s="540"/>
      <c r="AB119" s="540"/>
      <c r="AC119" s="540"/>
      <c r="AD119" s="540"/>
      <c r="AE119" s="540"/>
      <c r="AF119" s="540"/>
      <c r="AG119" s="540"/>
      <c r="AH119" s="540"/>
      <c r="AI119" s="540"/>
      <c r="AJ119" s="541"/>
    </row>
    <row r="120" spans="1:37" s="347" customFormat="1" ht="15" customHeight="1">
      <c r="A120" s="534"/>
      <c r="B120" s="535"/>
      <c r="C120" s="535"/>
      <c r="D120" s="536"/>
      <c r="E120" s="408" t="b">
        <v>0</v>
      </c>
      <c r="F120" s="542" t="s">
        <v>253</v>
      </c>
      <c r="G120" s="542"/>
      <c r="H120" s="542"/>
      <c r="I120" s="542"/>
      <c r="J120" s="542"/>
      <c r="K120" s="542"/>
      <c r="L120" s="542"/>
      <c r="M120" s="542"/>
      <c r="N120" s="542"/>
      <c r="O120" s="542"/>
      <c r="P120" s="542"/>
      <c r="Q120" s="542"/>
      <c r="R120" s="542"/>
      <c r="S120" s="542"/>
      <c r="T120" s="542"/>
      <c r="U120" s="542"/>
      <c r="V120" s="542"/>
      <c r="W120" s="542"/>
      <c r="X120" s="542"/>
      <c r="Y120" s="542"/>
      <c r="Z120" s="542"/>
      <c r="AA120" s="542"/>
      <c r="AB120" s="542"/>
      <c r="AC120" s="542"/>
      <c r="AD120" s="542"/>
      <c r="AE120" s="542"/>
      <c r="AF120" s="542"/>
      <c r="AG120" s="542"/>
      <c r="AH120" s="542"/>
      <c r="AI120" s="542"/>
      <c r="AJ120" s="543"/>
    </row>
    <row r="121" spans="1:37" s="347" customFormat="1" ht="15" customHeight="1">
      <c r="A121" s="534"/>
      <c r="B121" s="535"/>
      <c r="C121" s="535"/>
      <c r="D121" s="536"/>
      <c r="E121" s="411" t="b">
        <v>0</v>
      </c>
      <c r="F121" s="542" t="s">
        <v>254</v>
      </c>
      <c r="G121" s="542"/>
      <c r="H121" s="542"/>
      <c r="I121" s="542"/>
      <c r="J121" s="542"/>
      <c r="K121" s="542"/>
      <c r="L121" s="542"/>
      <c r="M121" s="542"/>
      <c r="N121" s="542"/>
      <c r="O121" s="542"/>
      <c r="P121" s="542"/>
      <c r="Q121" s="542"/>
      <c r="R121" s="542"/>
      <c r="S121" s="542"/>
      <c r="T121" s="542"/>
      <c r="U121" s="542"/>
      <c r="V121" s="542"/>
      <c r="W121" s="542"/>
      <c r="X121" s="542"/>
      <c r="Y121" s="542"/>
      <c r="Z121" s="542"/>
      <c r="AA121" s="542"/>
      <c r="AB121" s="542"/>
      <c r="AC121" s="542"/>
      <c r="AD121" s="542"/>
      <c r="AE121" s="542"/>
      <c r="AF121" s="542"/>
      <c r="AG121" s="542"/>
      <c r="AH121" s="542"/>
      <c r="AI121" s="542"/>
      <c r="AJ121" s="543"/>
    </row>
    <row r="122" spans="1:37" s="347" customFormat="1" ht="15" customHeight="1">
      <c r="A122" s="537"/>
      <c r="B122" s="538"/>
      <c r="C122" s="538"/>
      <c r="D122" s="539"/>
      <c r="E122" s="412" t="b">
        <v>0</v>
      </c>
      <c r="F122" s="544" t="s">
        <v>255</v>
      </c>
      <c r="G122" s="544"/>
      <c r="H122" s="544"/>
      <c r="I122" s="544"/>
      <c r="J122" s="544"/>
      <c r="K122" s="544"/>
      <c r="L122" s="544"/>
      <c r="M122" s="544"/>
      <c r="N122" s="544"/>
      <c r="O122" s="544"/>
      <c r="P122" s="544"/>
      <c r="Q122" s="544"/>
      <c r="R122" s="544"/>
      <c r="S122" s="544"/>
      <c r="T122" s="544"/>
      <c r="U122" s="544"/>
      <c r="V122" s="544"/>
      <c r="W122" s="544"/>
      <c r="X122" s="544"/>
      <c r="Y122" s="544"/>
      <c r="Z122" s="544"/>
      <c r="AA122" s="544"/>
      <c r="AB122" s="544"/>
      <c r="AC122" s="544"/>
      <c r="AD122" s="544"/>
      <c r="AE122" s="544"/>
      <c r="AF122" s="544"/>
      <c r="AG122" s="544"/>
      <c r="AH122" s="544"/>
      <c r="AI122" s="544"/>
      <c r="AJ122" s="545"/>
    </row>
    <row r="123" spans="1:37" s="347" customFormat="1" ht="15" customHeight="1">
      <c r="A123" s="531" t="s">
        <v>101</v>
      </c>
      <c r="B123" s="532"/>
      <c r="C123" s="532"/>
      <c r="D123" s="533"/>
      <c r="E123" s="411" t="b">
        <v>0</v>
      </c>
      <c r="F123" s="540" t="s">
        <v>256</v>
      </c>
      <c r="G123" s="540"/>
      <c r="H123" s="540"/>
      <c r="I123" s="540"/>
      <c r="J123" s="540"/>
      <c r="K123" s="540"/>
      <c r="L123" s="540"/>
      <c r="M123" s="540"/>
      <c r="N123" s="540"/>
      <c r="O123" s="540"/>
      <c r="P123" s="540"/>
      <c r="Q123" s="540"/>
      <c r="R123" s="540"/>
      <c r="S123" s="540"/>
      <c r="T123" s="540"/>
      <c r="U123" s="540"/>
      <c r="V123" s="540"/>
      <c r="W123" s="540"/>
      <c r="X123" s="540"/>
      <c r="Y123" s="540"/>
      <c r="Z123" s="540"/>
      <c r="AA123" s="540"/>
      <c r="AB123" s="540"/>
      <c r="AC123" s="540"/>
      <c r="AD123" s="540"/>
      <c r="AE123" s="540"/>
      <c r="AF123" s="540"/>
      <c r="AG123" s="540"/>
      <c r="AH123" s="540"/>
      <c r="AI123" s="540"/>
      <c r="AJ123" s="541"/>
      <c r="AK123"/>
    </row>
    <row r="124" spans="1:37" s="347" customFormat="1" ht="30" customHeight="1">
      <c r="A124" s="534"/>
      <c r="B124" s="535"/>
      <c r="C124" s="535"/>
      <c r="D124" s="536"/>
      <c r="E124" s="408" t="b">
        <v>0</v>
      </c>
      <c r="F124" s="542" t="s">
        <v>257</v>
      </c>
      <c r="G124" s="542"/>
      <c r="H124" s="542"/>
      <c r="I124" s="542"/>
      <c r="J124" s="542"/>
      <c r="K124" s="542"/>
      <c r="L124" s="542"/>
      <c r="M124" s="542"/>
      <c r="N124" s="542"/>
      <c r="O124" s="542"/>
      <c r="P124" s="542"/>
      <c r="Q124" s="542"/>
      <c r="R124" s="542"/>
      <c r="S124" s="542"/>
      <c r="T124" s="542"/>
      <c r="U124" s="542"/>
      <c r="V124" s="542"/>
      <c r="W124" s="542"/>
      <c r="X124" s="542"/>
      <c r="Y124" s="542"/>
      <c r="Z124" s="542"/>
      <c r="AA124" s="542"/>
      <c r="AB124" s="542"/>
      <c r="AC124" s="542"/>
      <c r="AD124" s="542"/>
      <c r="AE124" s="542"/>
      <c r="AF124" s="542"/>
      <c r="AG124" s="542"/>
      <c r="AH124" s="542"/>
      <c r="AI124" s="542"/>
      <c r="AJ124" s="543"/>
    </row>
    <row r="125" spans="1:37" s="347" customFormat="1" ht="15" customHeight="1">
      <c r="A125" s="534"/>
      <c r="B125" s="535"/>
      <c r="C125" s="535"/>
      <c r="D125" s="536"/>
      <c r="E125" s="408" t="b">
        <v>0</v>
      </c>
      <c r="F125" s="542" t="s">
        <v>258</v>
      </c>
      <c r="G125" s="542"/>
      <c r="H125" s="542"/>
      <c r="I125" s="542"/>
      <c r="J125" s="542"/>
      <c r="K125" s="542"/>
      <c r="L125" s="542"/>
      <c r="M125" s="542"/>
      <c r="N125" s="542"/>
      <c r="O125" s="542"/>
      <c r="P125" s="542"/>
      <c r="Q125" s="542"/>
      <c r="R125" s="542"/>
      <c r="S125" s="542"/>
      <c r="T125" s="542"/>
      <c r="U125" s="542"/>
      <c r="V125" s="542"/>
      <c r="W125" s="542"/>
      <c r="X125" s="542"/>
      <c r="Y125" s="542"/>
      <c r="Z125" s="542"/>
      <c r="AA125" s="542"/>
      <c r="AB125" s="542"/>
      <c r="AC125" s="542"/>
      <c r="AD125" s="542"/>
      <c r="AE125" s="542"/>
      <c r="AF125" s="542"/>
      <c r="AG125" s="542"/>
      <c r="AH125" s="542"/>
      <c r="AI125" s="542"/>
      <c r="AJ125" s="543"/>
    </row>
    <row r="126" spans="1:37" s="347" customFormat="1" ht="15" customHeight="1">
      <c r="A126" s="537"/>
      <c r="B126" s="538"/>
      <c r="C126" s="538"/>
      <c r="D126" s="539"/>
      <c r="E126" s="412" t="b">
        <v>0</v>
      </c>
      <c r="F126" s="544" t="s">
        <v>259</v>
      </c>
      <c r="G126" s="544"/>
      <c r="H126" s="544"/>
      <c r="I126" s="544"/>
      <c r="J126" s="544"/>
      <c r="K126" s="544"/>
      <c r="L126" s="544"/>
      <c r="M126" s="544"/>
      <c r="N126" s="544"/>
      <c r="O126" s="544"/>
      <c r="P126" s="544"/>
      <c r="Q126" s="544"/>
      <c r="R126" s="544"/>
      <c r="S126" s="544"/>
      <c r="T126" s="544"/>
      <c r="U126" s="544"/>
      <c r="V126" s="544"/>
      <c r="W126" s="544"/>
      <c r="X126" s="544"/>
      <c r="Y126" s="544"/>
      <c r="Z126" s="544"/>
      <c r="AA126" s="544"/>
      <c r="AB126" s="544"/>
      <c r="AC126" s="544"/>
      <c r="AD126" s="544"/>
      <c r="AE126" s="544"/>
      <c r="AF126" s="544"/>
      <c r="AG126" s="544"/>
      <c r="AH126" s="544"/>
      <c r="AI126" s="544"/>
      <c r="AJ126" s="545"/>
    </row>
    <row r="127" spans="1:37" s="347" customFormat="1" ht="30" customHeight="1">
      <c r="A127" s="531" t="s">
        <v>260</v>
      </c>
      <c r="B127" s="532"/>
      <c r="C127" s="532"/>
      <c r="D127" s="533"/>
      <c r="E127" s="411" t="b">
        <v>0</v>
      </c>
      <c r="F127" s="540" t="s">
        <v>261</v>
      </c>
      <c r="G127" s="540"/>
      <c r="H127" s="540"/>
      <c r="I127" s="540"/>
      <c r="J127" s="540"/>
      <c r="K127" s="540"/>
      <c r="L127" s="540"/>
      <c r="M127" s="540"/>
      <c r="N127" s="540"/>
      <c r="O127" s="540"/>
      <c r="P127" s="540"/>
      <c r="Q127" s="540"/>
      <c r="R127" s="540"/>
      <c r="S127" s="540"/>
      <c r="T127" s="540"/>
      <c r="U127" s="540"/>
      <c r="V127" s="540"/>
      <c r="W127" s="540"/>
      <c r="X127" s="540"/>
      <c r="Y127" s="540"/>
      <c r="Z127" s="540"/>
      <c r="AA127" s="540"/>
      <c r="AB127" s="540"/>
      <c r="AC127" s="540"/>
      <c r="AD127" s="540"/>
      <c r="AE127" s="540"/>
      <c r="AF127" s="540"/>
      <c r="AG127" s="540"/>
      <c r="AH127" s="540"/>
      <c r="AI127" s="540"/>
      <c r="AJ127" s="541"/>
      <c r="AK127" s="403"/>
    </row>
    <row r="128" spans="1:37" s="347" customFormat="1" ht="15" customHeight="1">
      <c r="A128" s="534"/>
      <c r="B128" s="535"/>
      <c r="C128" s="535"/>
      <c r="D128" s="536"/>
      <c r="E128" s="408" t="b">
        <v>0</v>
      </c>
      <c r="F128" s="542" t="s">
        <v>262</v>
      </c>
      <c r="G128" s="542"/>
      <c r="H128" s="542"/>
      <c r="I128" s="542"/>
      <c r="J128" s="542"/>
      <c r="K128" s="542"/>
      <c r="L128" s="542"/>
      <c r="M128" s="542"/>
      <c r="N128" s="542"/>
      <c r="O128" s="542"/>
      <c r="P128" s="542"/>
      <c r="Q128" s="542"/>
      <c r="R128" s="542"/>
      <c r="S128" s="542"/>
      <c r="T128" s="542"/>
      <c r="U128" s="542"/>
      <c r="V128" s="542"/>
      <c r="W128" s="542"/>
      <c r="X128" s="542"/>
      <c r="Y128" s="542"/>
      <c r="Z128" s="542"/>
      <c r="AA128" s="542"/>
      <c r="AB128" s="542"/>
      <c r="AC128" s="542"/>
      <c r="AD128" s="542"/>
      <c r="AE128" s="542"/>
      <c r="AF128" s="542"/>
      <c r="AG128" s="542"/>
      <c r="AH128" s="542"/>
      <c r="AI128" s="542"/>
      <c r="AJ128" s="543"/>
    </row>
    <row r="129" spans="1:49" s="347" customFormat="1" ht="15" customHeight="1">
      <c r="A129" s="534"/>
      <c r="B129" s="535"/>
      <c r="C129" s="535"/>
      <c r="D129" s="536"/>
      <c r="E129" s="408" t="b">
        <v>0</v>
      </c>
      <c r="F129" s="542" t="s">
        <v>263</v>
      </c>
      <c r="G129" s="542"/>
      <c r="H129" s="542"/>
      <c r="I129" s="542"/>
      <c r="J129" s="542"/>
      <c r="K129" s="542"/>
      <c r="L129" s="542"/>
      <c r="M129" s="542"/>
      <c r="N129" s="542"/>
      <c r="O129" s="542"/>
      <c r="P129" s="542"/>
      <c r="Q129" s="542"/>
      <c r="R129" s="542"/>
      <c r="S129" s="542"/>
      <c r="T129" s="542"/>
      <c r="U129" s="542"/>
      <c r="V129" s="542"/>
      <c r="W129" s="542"/>
      <c r="X129" s="542"/>
      <c r="Y129" s="542"/>
      <c r="Z129" s="542"/>
      <c r="AA129" s="542"/>
      <c r="AB129" s="542"/>
      <c r="AC129" s="542"/>
      <c r="AD129" s="542"/>
      <c r="AE129" s="542"/>
      <c r="AF129" s="542"/>
      <c r="AG129" s="542"/>
      <c r="AH129" s="542"/>
      <c r="AI129" s="542"/>
      <c r="AJ129" s="543"/>
    </row>
    <row r="130" spans="1:49" s="347" customFormat="1" ht="15" customHeight="1" thickBot="1">
      <c r="A130" s="752"/>
      <c r="B130" s="753"/>
      <c r="C130" s="753"/>
      <c r="D130" s="754"/>
      <c r="E130" s="413" t="b">
        <v>0</v>
      </c>
      <c r="F130" s="755" t="s">
        <v>264</v>
      </c>
      <c r="G130" s="755"/>
      <c r="H130" s="755"/>
      <c r="I130" s="755"/>
      <c r="J130" s="755"/>
      <c r="K130" s="755"/>
      <c r="L130" s="755"/>
      <c r="M130" s="755"/>
      <c r="N130" s="755"/>
      <c r="O130" s="755"/>
      <c r="P130" s="755"/>
      <c r="Q130" s="755"/>
      <c r="R130" s="755"/>
      <c r="S130" s="755"/>
      <c r="T130" s="755"/>
      <c r="U130" s="755"/>
      <c r="V130" s="755"/>
      <c r="W130" s="755"/>
      <c r="X130" s="755"/>
      <c r="Y130" s="755"/>
      <c r="Z130" s="755"/>
      <c r="AA130" s="755"/>
      <c r="AB130" s="755"/>
      <c r="AC130" s="755"/>
      <c r="AD130" s="755"/>
      <c r="AE130" s="755"/>
      <c r="AF130" s="755"/>
      <c r="AG130" s="755"/>
      <c r="AH130" s="755"/>
      <c r="AI130" s="755"/>
      <c r="AJ130" s="756"/>
      <c r="AK130"/>
    </row>
    <row r="131" spans="1:49" s="347" customFormat="1" ht="30" customHeight="1" thickBot="1">
      <c r="A131" s="747" t="s">
        <v>265</v>
      </c>
      <c r="B131" s="748"/>
      <c r="C131" s="748"/>
      <c r="D131" s="748"/>
      <c r="E131" s="748"/>
      <c r="F131" s="748"/>
      <c r="G131" s="748"/>
      <c r="H131" s="748"/>
      <c r="I131" s="748"/>
      <c r="J131" s="748"/>
      <c r="K131" s="748"/>
      <c r="L131" s="748"/>
      <c r="M131" s="748"/>
      <c r="N131" s="749"/>
      <c r="O131" s="750"/>
      <c r="P131" s="750"/>
      <c r="Q131" s="751" t="s">
        <v>102</v>
      </c>
      <c r="R131" s="751"/>
      <c r="S131" s="757"/>
      <c r="T131" s="758"/>
      <c r="U131" s="758"/>
      <c r="V131" s="758"/>
      <c r="W131" s="758"/>
      <c r="X131" s="758"/>
      <c r="Y131" s="758"/>
      <c r="Z131" s="758"/>
      <c r="AA131" s="758"/>
      <c r="AB131" s="758"/>
      <c r="AC131" s="758"/>
      <c r="AD131" s="758"/>
      <c r="AE131" s="758"/>
      <c r="AF131" s="758"/>
      <c r="AG131" s="758"/>
      <c r="AH131" s="758"/>
      <c r="AI131" s="758"/>
      <c r="AJ131" s="759"/>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266</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48"/>
      <c r="B134" s="549"/>
      <c r="C134" s="549"/>
      <c r="D134" s="549"/>
      <c r="E134" s="549"/>
      <c r="F134" s="549"/>
      <c r="G134" s="549"/>
      <c r="H134" s="549"/>
      <c r="I134" s="549"/>
      <c r="J134" s="549"/>
      <c r="K134" s="549"/>
      <c r="L134" s="549"/>
      <c r="M134" s="549"/>
      <c r="N134" s="549"/>
      <c r="O134" s="549"/>
      <c r="P134" s="549"/>
      <c r="Q134" s="549"/>
      <c r="R134" s="549"/>
      <c r="S134" s="549"/>
      <c r="T134" s="549"/>
      <c r="U134" s="549"/>
      <c r="V134" s="549"/>
      <c r="W134" s="549"/>
      <c r="X134" s="549"/>
      <c r="Y134" s="549"/>
      <c r="Z134" s="549"/>
      <c r="AA134" s="549"/>
      <c r="AB134" s="549"/>
      <c r="AC134" s="549"/>
      <c r="AD134" s="549"/>
      <c r="AE134" s="549"/>
      <c r="AF134" s="549"/>
      <c r="AG134" s="549"/>
      <c r="AH134" s="549"/>
      <c r="AI134" s="549"/>
      <c r="AJ134" s="550"/>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46" t="s">
        <v>20</v>
      </c>
      <c r="C136" s="546"/>
      <c r="D136" s="546"/>
      <c r="E136" s="546"/>
      <c r="F136" s="546"/>
      <c r="G136" s="546"/>
      <c r="H136" s="546"/>
      <c r="I136" s="546"/>
      <c r="J136" s="546"/>
      <c r="K136" s="546"/>
      <c r="L136" s="546"/>
      <c r="M136" s="546"/>
      <c r="N136" s="546"/>
      <c r="O136" s="546"/>
      <c r="P136" s="546"/>
      <c r="Q136" s="546"/>
      <c r="R136" s="546"/>
      <c r="S136" s="546"/>
      <c r="T136" s="546"/>
      <c r="U136" s="546"/>
      <c r="V136" s="546"/>
      <c r="W136" s="546"/>
      <c r="X136" s="546"/>
      <c r="Y136" s="546"/>
      <c r="Z136" s="546"/>
      <c r="AA136" s="546"/>
      <c r="AB136" s="546"/>
      <c r="AC136" s="546"/>
      <c r="AD136" s="546"/>
      <c r="AE136" s="546"/>
      <c r="AF136" s="546"/>
      <c r="AG136" s="546"/>
      <c r="AH136" s="546"/>
      <c r="AI136" s="546"/>
      <c r="AJ136" s="546"/>
      <c r="AK136" s="153"/>
      <c r="AL136" s="153"/>
      <c r="AM136" s="153"/>
      <c r="AW136" s="48"/>
    </row>
    <row r="137" spans="1:49" ht="22.5" customHeight="1">
      <c r="A137" s="58" t="s">
        <v>18</v>
      </c>
      <c r="B137" s="547" t="s">
        <v>127</v>
      </c>
      <c r="C137" s="547"/>
      <c r="D137" s="547"/>
      <c r="E137" s="547"/>
      <c r="F137" s="547"/>
      <c r="G137" s="547"/>
      <c r="H137" s="547"/>
      <c r="I137" s="547"/>
      <c r="J137" s="547"/>
      <c r="K137" s="547"/>
      <c r="L137" s="547"/>
      <c r="M137" s="547"/>
      <c r="N137" s="547"/>
      <c r="O137" s="547"/>
      <c r="P137" s="547"/>
      <c r="Q137" s="547"/>
      <c r="R137" s="547"/>
      <c r="S137" s="547"/>
      <c r="T137" s="547"/>
      <c r="U137" s="547"/>
      <c r="V137" s="547"/>
      <c r="W137" s="547"/>
      <c r="X137" s="547"/>
      <c r="Y137" s="547"/>
      <c r="Z137" s="547"/>
      <c r="AA137" s="547"/>
      <c r="AB137" s="547"/>
      <c r="AC137" s="547"/>
      <c r="AD137" s="547"/>
      <c r="AE137" s="547"/>
      <c r="AF137" s="547"/>
      <c r="AG137" s="547"/>
      <c r="AH137" s="547"/>
      <c r="AI137" s="547"/>
      <c r="AJ137" s="547"/>
      <c r="AK137" s="154"/>
      <c r="AL137" s="154"/>
      <c r="AM137" s="154"/>
      <c r="AW137" s="51"/>
    </row>
    <row r="138" spans="1:49" ht="9.9"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27" t="s">
        <v>55</v>
      </c>
      <c r="C140" s="527"/>
      <c r="D140" s="527"/>
      <c r="E140" s="527"/>
      <c r="F140" s="527"/>
      <c r="G140" s="527"/>
      <c r="H140" s="527"/>
      <c r="I140" s="527"/>
      <c r="J140" s="527"/>
      <c r="K140" s="527"/>
      <c r="L140" s="527"/>
      <c r="M140" s="527"/>
      <c r="N140" s="527"/>
      <c r="O140" s="527"/>
      <c r="P140" s="527"/>
      <c r="Q140" s="527"/>
      <c r="R140" s="527"/>
      <c r="S140" s="527"/>
      <c r="T140" s="527"/>
      <c r="U140" s="527"/>
      <c r="V140" s="527"/>
      <c r="W140" s="527"/>
      <c r="X140" s="527"/>
      <c r="Y140" s="527"/>
      <c r="Z140" s="527"/>
      <c r="AA140" s="527"/>
      <c r="AB140" s="527"/>
      <c r="AC140" s="527"/>
      <c r="AD140" s="527"/>
      <c r="AE140" s="527"/>
      <c r="AF140" s="527"/>
      <c r="AG140" s="527"/>
      <c r="AH140" s="527"/>
      <c r="AI140" s="527"/>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504" t="s">
        <v>25</v>
      </c>
      <c r="O142" s="495"/>
      <c r="P142" s="495"/>
      <c r="Q142" s="505" t="str">
        <f>IF(基本情報入力シート!M37="","",基本情報入力シート!M37)</f>
        <v/>
      </c>
      <c r="R142" s="506"/>
      <c r="S142" s="506"/>
      <c r="T142" s="506"/>
      <c r="U142" s="506"/>
      <c r="V142" s="506"/>
      <c r="W142" s="506"/>
      <c r="X142" s="506"/>
      <c r="Y142" s="506"/>
      <c r="Z142" s="506"/>
      <c r="AA142" s="506"/>
      <c r="AB142" s="506"/>
      <c r="AC142" s="506"/>
      <c r="AD142" s="506"/>
      <c r="AE142" s="506"/>
      <c r="AF142" s="506"/>
      <c r="AG142" s="506"/>
      <c r="AH142" s="506"/>
      <c r="AI142" s="506"/>
      <c r="AJ142" s="507"/>
      <c r="AK142" s="71"/>
      <c r="AL142" s="71"/>
      <c r="AM142" s="71"/>
    </row>
    <row r="143" spans="1:49" s="73" customFormat="1" ht="21.75" customHeight="1">
      <c r="A143" s="69"/>
      <c r="B143" s="71"/>
      <c r="C143" s="70"/>
      <c r="D143" s="70"/>
      <c r="E143" s="70"/>
      <c r="F143" s="70"/>
      <c r="G143" s="70"/>
      <c r="H143" s="70"/>
      <c r="I143" s="70"/>
      <c r="J143" s="70"/>
      <c r="K143" s="70"/>
      <c r="L143" s="70"/>
      <c r="M143" s="70"/>
      <c r="N143" s="504" t="s">
        <v>179</v>
      </c>
      <c r="O143" s="495"/>
      <c r="P143" s="495"/>
      <c r="Q143" s="508" t="s">
        <v>180</v>
      </c>
      <c r="R143" s="495"/>
      <c r="S143" s="313"/>
      <c r="T143" s="313"/>
      <c r="U143" s="313"/>
      <c r="V143" s="313"/>
      <c r="W143" s="313"/>
      <c r="X143" s="509" t="s">
        <v>34</v>
      </c>
      <c r="Y143" s="510"/>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c r="A145" s="414" t="s">
        <v>267</v>
      </c>
      <c r="B145" s="415"/>
      <c r="C145" s="347"/>
      <c r="D145" s="347"/>
      <c r="E145" s="416" t="s">
        <v>268</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269</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270</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271</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272</v>
      </c>
      <c r="B149" s="488" t="s">
        <v>273</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274</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275</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276</v>
      </c>
      <c r="B152" s="501" t="s">
        <v>277</v>
      </c>
      <c r="C152" s="502"/>
      <c r="D152" s="502"/>
      <c r="E152" s="502"/>
      <c r="F152" s="502"/>
      <c r="G152" s="502"/>
      <c r="H152" s="502"/>
      <c r="I152" s="502"/>
      <c r="J152" s="502"/>
      <c r="K152" s="502"/>
      <c r="L152" s="502"/>
      <c r="M152" s="502"/>
      <c r="N152" s="502"/>
      <c r="O152" s="502"/>
      <c r="P152" s="502"/>
      <c r="Q152" s="502"/>
      <c r="R152" s="502"/>
      <c r="S152" s="502"/>
      <c r="T152" s="502"/>
      <c r="U152" s="502"/>
      <c r="V152" s="502"/>
      <c r="W152" s="502"/>
      <c r="X152" s="502"/>
      <c r="Y152" s="502"/>
      <c r="Z152" s="502"/>
      <c r="AA152" s="502"/>
      <c r="AB152" s="502"/>
      <c r="AC152" s="502"/>
      <c r="AD152" s="502"/>
      <c r="AE152" s="502"/>
      <c r="AF152" s="502"/>
      <c r="AG152" s="502"/>
      <c r="AH152" s="502"/>
      <c r="AI152" s="503"/>
      <c r="AJ152" s="419" t="str">
        <f>X39</f>
        <v>○</v>
      </c>
    </row>
    <row r="153" spans="1:39" customFormat="1"/>
    <row r="154" spans="1:39" customFormat="1">
      <c r="A154" s="485" t="s">
        <v>203</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278</v>
      </c>
      <c r="B155" s="489" t="s">
        <v>279</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280</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281</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282</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283</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284</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272</v>
      </c>
      <c r="B161" s="497" t="s">
        <v>285</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286</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276</v>
      </c>
      <c r="B163" s="499" t="s">
        <v>287</v>
      </c>
      <c r="C163" s="499"/>
      <c r="D163" s="499"/>
      <c r="E163" s="499"/>
      <c r="F163" s="499"/>
      <c r="G163" s="499"/>
      <c r="H163" s="499"/>
      <c r="I163" s="499"/>
      <c r="J163" s="499"/>
      <c r="K163" s="499"/>
      <c r="L163" s="499"/>
      <c r="M163" s="499"/>
      <c r="N163" s="499"/>
      <c r="O163" s="499"/>
      <c r="P163" s="499"/>
      <c r="Q163" s="499"/>
      <c r="R163" s="499"/>
      <c r="S163" s="499"/>
      <c r="T163" s="499"/>
      <c r="U163" s="499"/>
      <c r="V163" s="499"/>
      <c r="W163" s="499"/>
      <c r="X163" s="499"/>
      <c r="Y163" s="499"/>
      <c r="Z163" s="499"/>
      <c r="AA163" s="499"/>
      <c r="AB163" s="499"/>
      <c r="AC163" s="499"/>
      <c r="AD163" s="499"/>
      <c r="AE163" s="499"/>
      <c r="AF163" s="499"/>
      <c r="AG163" s="499"/>
      <c r="AH163" s="499"/>
      <c r="AI163" s="500"/>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Y74:AC74"/>
    <mergeCell ref="A40:A41"/>
    <mergeCell ref="B39:C39"/>
    <mergeCell ref="D39:E39"/>
    <mergeCell ref="F39:O39"/>
    <mergeCell ref="AD36:AI36"/>
    <mergeCell ref="B47:O47"/>
    <mergeCell ref="P47:U47"/>
    <mergeCell ref="B50:AK50"/>
    <mergeCell ref="X39:X42"/>
    <mergeCell ref="Y39:Y42"/>
    <mergeCell ref="B42:O42"/>
    <mergeCell ref="B43:O4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AE78:AE79"/>
    <mergeCell ref="AF78:AH79"/>
    <mergeCell ref="AI78:AI7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C18:L18"/>
    <mergeCell ref="N18:W18"/>
    <mergeCell ref="Y18:AI18"/>
    <mergeCell ref="AK77:AK78"/>
    <mergeCell ref="AK79:AK80"/>
    <mergeCell ref="AL23:BT23"/>
    <mergeCell ref="B25:AK25"/>
    <mergeCell ref="B23:AK23"/>
    <mergeCell ref="B63:AK63"/>
    <mergeCell ref="B65:AJ65"/>
    <mergeCell ref="B66:AJ66"/>
    <mergeCell ref="B67:AJ67"/>
    <mergeCell ref="B68:AJ68"/>
    <mergeCell ref="B70:AJ70"/>
    <mergeCell ref="A60:AJ60"/>
    <mergeCell ref="AN39:AX42"/>
    <mergeCell ref="AN34:AX34"/>
    <mergeCell ref="S73:X73"/>
    <mergeCell ref="B51:AK51"/>
    <mergeCell ref="B52:AK52"/>
    <mergeCell ref="P39:U39"/>
    <mergeCell ref="P40:U4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B88:AI88"/>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8" man="1"/>
    <brk id="92" max="38" man="1"/>
    <brk id="13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7620</xdr:colOff>
                    <xdr:row>84</xdr:row>
                    <xdr:rowOff>228600</xdr:rowOff>
                  </from>
                  <to>
                    <xdr:col>1</xdr:col>
                    <xdr:colOff>45720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7620</xdr:colOff>
                    <xdr:row>85</xdr:row>
                    <xdr:rowOff>220980</xdr:rowOff>
                  </from>
                  <to>
                    <xdr:col>1</xdr:col>
                    <xdr:colOff>45720</xdr:colOff>
                    <xdr:row>86</xdr:row>
                    <xdr:rowOff>213360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7620</xdr:colOff>
                    <xdr:row>87</xdr:row>
                    <xdr:rowOff>60960</xdr:rowOff>
                  </from>
                  <to>
                    <xdr:col>1</xdr:col>
                    <xdr:colOff>45720</xdr:colOff>
                    <xdr:row>87</xdr:row>
                    <xdr:rowOff>297180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7620</xdr:colOff>
                    <xdr:row>87</xdr:row>
                    <xdr:rowOff>365760</xdr:rowOff>
                  </from>
                  <to>
                    <xdr:col>1</xdr:col>
                    <xdr:colOff>45720</xdr:colOff>
                    <xdr:row>88</xdr:row>
                    <xdr:rowOff>220980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7620</xdr:rowOff>
                  </from>
                  <to>
                    <xdr:col>5</xdr:col>
                    <xdr:colOff>7620</xdr:colOff>
                    <xdr:row>106</xdr:row>
                    <xdr:rowOff>22860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7620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30480</xdr:colOff>
                    <xdr:row>107</xdr:row>
                    <xdr:rowOff>182880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175260</xdr:rowOff>
                  </from>
                  <to>
                    <xdr:col>5</xdr:col>
                    <xdr:colOff>0</xdr:colOff>
                    <xdr:row>109</xdr:row>
                    <xdr:rowOff>259080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7620</xdr:colOff>
                    <xdr:row>108</xdr:row>
                    <xdr:rowOff>175260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22860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7620</xdr:rowOff>
                  </from>
                  <to>
                    <xdr:col>5</xdr:col>
                    <xdr:colOff>22860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198120</xdr:colOff>
                    <xdr:row>113</xdr:row>
                    <xdr:rowOff>7620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45720</xdr:rowOff>
                  </from>
                  <to>
                    <xdr:col>5</xdr:col>
                    <xdr:colOff>22860</xdr:colOff>
                    <xdr:row>114</xdr:row>
                    <xdr:rowOff>350520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7620</xdr:colOff>
                    <xdr:row>115</xdr:row>
                    <xdr:rowOff>0</xdr:rowOff>
                  </from>
                  <to>
                    <xdr:col>5</xdr:col>
                    <xdr:colOff>30480</xdr:colOff>
                    <xdr:row>115</xdr:row>
                    <xdr:rowOff>182880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30480</xdr:rowOff>
                  </from>
                  <to>
                    <xdr:col>5</xdr:col>
                    <xdr:colOff>30480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182880</xdr:rowOff>
                  </from>
                  <to>
                    <xdr:col>5</xdr:col>
                    <xdr:colOff>7620</xdr:colOff>
                    <xdr:row>118</xdr:row>
                    <xdr:rowOff>7620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7620</xdr:colOff>
                    <xdr:row>115</xdr:row>
                    <xdr:rowOff>190500</xdr:rowOff>
                  </from>
                  <to>
                    <xdr:col>5</xdr:col>
                    <xdr:colOff>30480</xdr:colOff>
                    <xdr:row>117</xdr:row>
                    <xdr:rowOff>22860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213360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213360</xdr:colOff>
                    <xdr:row>119</xdr:row>
                    <xdr:rowOff>7620</xdr:rowOff>
                  </from>
                  <to>
                    <xdr:col>5</xdr:col>
                    <xdr:colOff>30480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7620</xdr:colOff>
                    <xdr:row>120</xdr:row>
                    <xdr:rowOff>175260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22860</xdr:rowOff>
                  </from>
                  <to>
                    <xdr:col>5</xdr:col>
                    <xdr:colOff>7620</xdr:colOff>
                    <xdr:row>122</xdr:row>
                    <xdr:rowOff>175260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7620</xdr:colOff>
                    <xdr:row>122</xdr:row>
                    <xdr:rowOff>190500</xdr:rowOff>
                  </from>
                  <to>
                    <xdr:col>5</xdr:col>
                    <xdr:colOff>7620</xdr:colOff>
                    <xdr:row>123</xdr:row>
                    <xdr:rowOff>365760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7620</xdr:colOff>
                    <xdr:row>124</xdr:row>
                    <xdr:rowOff>22860</xdr:rowOff>
                  </from>
                  <to>
                    <xdr:col>5</xdr:col>
                    <xdr:colOff>7620</xdr:colOff>
                    <xdr:row>124</xdr:row>
                    <xdr:rowOff>182880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22860</xdr:colOff>
                    <xdr:row>126</xdr:row>
                    <xdr:rowOff>22860</xdr:rowOff>
                  </from>
                  <to>
                    <xdr:col>5</xdr:col>
                    <xdr:colOff>7620</xdr:colOff>
                    <xdr:row>126</xdr:row>
                    <xdr:rowOff>365760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7620</xdr:colOff>
                    <xdr:row>127</xdr:row>
                    <xdr:rowOff>30480</xdr:rowOff>
                  </from>
                  <to>
                    <xdr:col>4</xdr:col>
                    <xdr:colOff>198120</xdr:colOff>
                    <xdr:row>128</xdr:row>
                    <xdr:rowOff>7620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7620</xdr:rowOff>
                  </from>
                  <to>
                    <xdr:col>4</xdr:col>
                    <xdr:colOff>198120</xdr:colOff>
                    <xdr:row>128</xdr:row>
                    <xdr:rowOff>182880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68580</xdr:colOff>
                    <xdr:row>130</xdr:row>
                    <xdr:rowOff>30480</xdr:rowOff>
                  </from>
                  <to>
                    <xdr:col>15</xdr:col>
                    <xdr:colOff>99060</xdr:colOff>
                    <xdr:row>130</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115" zoomScaleNormal="120" zoomScaleSheetLayoutView="115" workbookViewId="0">
      <selection activeCell="P24" sqref="P24"/>
    </sheetView>
  </sheetViews>
  <sheetFormatPr defaultColWidth="9" defaultRowHeight="13.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3.88671875" style="5" customWidth="1"/>
    <col min="23" max="23" width="9.77734375" style="5" customWidth="1"/>
    <col min="24" max="16384" width="9" style="5"/>
  </cols>
  <sheetData>
    <row r="1" spans="1:23" ht="13.8">
      <c r="A1" s="80" t="s">
        <v>104</v>
      </c>
      <c r="B1" s="80"/>
      <c r="C1" s="81"/>
      <c r="D1" s="81"/>
      <c r="E1" s="81"/>
      <c r="F1" s="81"/>
      <c r="G1" s="81"/>
      <c r="H1" s="81"/>
      <c r="I1" s="81" t="s">
        <v>288</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289</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167</v>
      </c>
      <c r="R14" s="831" t="s">
        <v>53</v>
      </c>
      <c r="S14" s="841" t="s">
        <v>168</v>
      </c>
      <c r="T14" s="831" t="s">
        <v>53</v>
      </c>
      <c r="U14" s="839" t="s">
        <v>83</v>
      </c>
      <c r="V14" s="841" t="s">
        <v>169</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2"/>
  <cols>
    <col min="1" max="1" width="78.33203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康貴</dc:creator>
  <cp:lastModifiedBy>00064628</cp:lastModifiedBy>
  <cp:lastPrinted>2024-06-21T07:40:55Z</cp:lastPrinted>
  <dcterms:created xsi:type="dcterms:W3CDTF">2018-06-19T01:27:02Z</dcterms:created>
  <dcterms:modified xsi:type="dcterms:W3CDTF">2024-06-21T07:41:06Z</dcterms:modified>
</cp:coreProperties>
</file>