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19416" windowHeight="10296"/>
  </bookViews>
  <sheets>
    <sheet name="Sheet1" sheetId="1" r:id="rId1"/>
    <sheet name="Sheet2" sheetId="2" r:id="rId2"/>
  </sheets>
  <definedNames>
    <definedName name="_１号" localSheetId="0">Sheet1!$L$37:$Q$40</definedName>
    <definedName name="_２号">Sheet1!$L$45:$Q$59</definedName>
    <definedName name="_３号">Sheet1!$L$63:$Q$77</definedName>
    <definedName name="B_１号">Sheet1!$M$37:$Q$37</definedName>
    <definedName name="B_２号">Sheet1!$M$45:$Q$45</definedName>
    <definedName name="B_３号">Sheet1!$M$63:$Q$63</definedName>
    <definedName name="C_１号">Sheet1!$M$38:$Q$38</definedName>
    <definedName name="C_２号">Sheet1!$M$46:$Q$46</definedName>
    <definedName name="C_３号">Sheet1!$M$64:$Q$64</definedName>
    <definedName name="CAT">Sheet1!$B$20,Sheet1!$D$19,Sheet1!$D$20,Sheet1!$B$24,Sheet1!$B$19</definedName>
    <definedName name="CATS">Sheet1!$B$20,Sheet1!$D$19,Sheet1!$D$20,Sheet1!$B$24,Sheet1!$B$19</definedName>
    <definedName name="D_１号">Sheet1!$M$39:$Q$39</definedName>
    <definedName name="D1_2_３号">Sheet1!$M$66:$Q$66</definedName>
    <definedName name="D1_２号">Sheet1!$M$47:$Q$47</definedName>
    <definedName name="D1_３号">Sheet1!$M$65:$Q$65</definedName>
    <definedName name="D10_２号">Sheet1!$M$58:$Q$58</definedName>
    <definedName name="D10_３号">Sheet1!$M$76:$Q$76</definedName>
    <definedName name="D11_２号">Sheet1!$M$59:$Q$59</definedName>
    <definedName name="D11_３号">Sheet1!$M$77:$Q$77</definedName>
    <definedName name="D2_２号">Sheet1!$M$50:$Q$50</definedName>
    <definedName name="D2_３号">Sheet1!$M$67:$Q$67</definedName>
    <definedName name="D3_2_２号">Sheet1!$M$52:$Q$52</definedName>
    <definedName name="D3_2_３号">Sheet1!$M$69:$Q$69</definedName>
    <definedName name="D3_２号">Sheet1!$M$51:$Q$51</definedName>
    <definedName name="D3_３号">Sheet1!$M$68:$Q$68</definedName>
    <definedName name="D4_２号">Sheet1!$M$53:$Q$53</definedName>
    <definedName name="D4_３号">Sheet1!$M$70:$Q$70</definedName>
    <definedName name="D5_２号">Sheet1!$M$54:$Q$54</definedName>
    <definedName name="D5_３号">Sheet1!$M$71:$Q$71</definedName>
    <definedName name="D6_２号">Sheet1!$M$55:$Q$55</definedName>
    <definedName name="D6_３号">Sheet1!$M$72:$Q$72</definedName>
    <definedName name="D7_２号">Sheet1!$M$56:$Q$56</definedName>
    <definedName name="D7_３号">Sheet1!$M$73:$Q$73</definedName>
    <definedName name="D8_２号">Sheet1!$M$57:$Q$57</definedName>
    <definedName name="D8_３号">Sheet1!$M$74:$Q$74</definedName>
    <definedName name="D9_２号">#REF!</definedName>
    <definedName name="D9_３号">Sheet1!$M$75:$Q$75</definedName>
    <definedName name="E_１号">Sheet1!$M$40:$Q$40</definedName>
    <definedName name="_xlnm.Print_Area" localSheetId="0">Sheet1!$A$1:$J$50</definedName>
    <definedName name="_xlnm.Print_Area" localSheetId="1">Sheet2!$A$1:$Y$94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<sst xmlns="http://schemas.openxmlformats.org/spreadsheetml/2006/main" xmlns:r="http://schemas.openxmlformats.org/officeDocument/2006/relationships" count="134" uniqueCount="134">
  <si>
    <t>第１子</t>
    <rPh sb="0" eb="1">
      <t>ダイ</t>
    </rPh>
    <rPh sb="2" eb="3">
      <t>コ</t>
    </rPh>
    <phoneticPr fontId="1"/>
  </si>
  <si>
    <t>３歳未満判定</t>
    <rPh sb="1" eb="2">
      <t>サイ</t>
    </rPh>
    <rPh sb="2" eb="4">
      <t>ミマン</t>
    </rPh>
    <rPh sb="4" eb="6">
      <t>ハンテイ</t>
    </rPh>
    <phoneticPr fontId="1"/>
  </si>
  <si>
    <t>父</t>
    <rPh sb="0" eb="1">
      <t>チチ</t>
    </rPh>
    <phoneticPr fontId="1"/>
  </si>
  <si>
    <t>D</t>
  </si>
  <si>
    <t>第２子</t>
    <rPh sb="0" eb="1">
      <t>ダイ</t>
    </rPh>
    <rPh sb="2" eb="3">
      <t>コ</t>
    </rPh>
    <phoneticPr fontId="1"/>
  </si>
  <si>
    <t>STEP３</t>
  </si>
  <si>
    <t>_１号</t>
    <rPh sb="2" eb="3">
      <t>ゴウ</t>
    </rPh>
    <phoneticPr fontId="1"/>
  </si>
  <si>
    <t>第３子</t>
    <rPh sb="0" eb="1">
      <t>ダイ</t>
    </rPh>
    <rPh sb="2" eb="3">
      <t>コ</t>
    </rPh>
    <phoneticPr fontId="1"/>
  </si>
  <si>
    <t>STEP２</t>
  </si>
  <si>
    <t>第４子</t>
    <rPh sb="0" eb="1">
      <t>ダイ</t>
    </rPh>
    <rPh sb="2" eb="3">
      <t>コ</t>
    </rPh>
    <phoneticPr fontId="1"/>
  </si>
  <si>
    <t>第５子</t>
    <rPh sb="0" eb="1">
      <t>ダイ</t>
    </rPh>
    <rPh sb="2" eb="3">
      <t>コ</t>
    </rPh>
    <phoneticPr fontId="1"/>
  </si>
  <si>
    <t>保育利用</t>
    <rPh sb="0" eb="2">
      <t>ホイク</t>
    </rPh>
    <rPh sb="2" eb="4">
      <t>リヨウ</t>
    </rPh>
    <phoneticPr fontId="1"/>
  </si>
  <si>
    <t>認定</t>
    <rPh sb="0" eb="2">
      <t>ニンテイ</t>
    </rPh>
    <phoneticPr fontId="1"/>
  </si>
  <si>
    <t>所得割額</t>
    <rPh sb="0" eb="2">
      <t>ショトク</t>
    </rPh>
    <rPh sb="2" eb="3">
      <t>ワリ</t>
    </rPh>
    <rPh sb="3" eb="4">
      <t>ガク</t>
    </rPh>
    <phoneticPr fontId="1"/>
  </si>
  <si>
    <r>
      <t>　</t>
    </r>
    <r>
      <rPr>
        <b/>
        <sz val="12"/>
        <color theme="1"/>
        <rFont val="ＭＳ Ｐゴシック"/>
      </rPr>
      <t>②通常の確定申告期間以降に、確定申告・修正申告等により税額変更があった場合</t>
    </r>
    <r>
      <rPr>
        <sz val="12"/>
        <color theme="1"/>
        <rFont val="ＭＳ Ｐゴシック"/>
      </rPr>
      <t xml:space="preserve">
　　</t>
    </r>
    <r>
      <rPr>
        <sz val="9"/>
        <color theme="1"/>
        <rFont val="ＭＳ Ｐゴシック"/>
      </rPr>
      <t>申告書の写しを速やかに提出してください。保育料が変更となる場合は、提出日の属する月</t>
    </r>
    <r>
      <rPr>
        <vertAlign val="superscript"/>
        <sz val="9"/>
        <color theme="1"/>
        <rFont val="ＭＳ Ｐゴシック"/>
      </rPr>
      <t>※</t>
    </r>
    <r>
      <rPr>
        <sz val="9"/>
        <color theme="1"/>
        <rFont val="ＭＳ Ｐゴシック"/>
      </rPr>
      <t>の翌月からとなります。（市民税額の変更月に遡って変更するものではありません。）
　　　また、過年度分の保育料再算定及び再算定に伴う保育料の還付は原則できません。</t>
    </r>
    <r>
      <rPr>
        <sz val="12"/>
        <color theme="1"/>
        <rFont val="ＭＳ Ｐゴシック"/>
      </rPr>
      <t xml:space="preserve">
</t>
    </r>
    <rPh sb="2" eb="4">
      <t>ツウジョウ</t>
    </rPh>
    <rPh sb="5" eb="7">
      <t>カクテイ</t>
    </rPh>
    <rPh sb="7" eb="9">
      <t>シンコク</t>
    </rPh>
    <rPh sb="9" eb="11">
      <t>キカン</t>
    </rPh>
    <rPh sb="11" eb="13">
      <t>イコウ</t>
    </rPh>
    <rPh sb="15" eb="17">
      <t>カクテイ</t>
    </rPh>
    <rPh sb="17" eb="19">
      <t>シンコク</t>
    </rPh>
    <rPh sb="20" eb="22">
      <t>シュウセイ</t>
    </rPh>
    <rPh sb="22" eb="24">
      <t>シンコク</t>
    </rPh>
    <rPh sb="24" eb="25">
      <t>トウ</t>
    </rPh>
    <rPh sb="28" eb="30">
      <t>ゼイガク</t>
    </rPh>
    <rPh sb="30" eb="32">
      <t>ヘンコウ</t>
    </rPh>
    <rPh sb="36" eb="38">
      <t>バアイ</t>
    </rPh>
    <rPh sb="41" eb="44">
      <t>シンコクショ</t>
    </rPh>
    <rPh sb="45" eb="46">
      <t>ウツ</t>
    </rPh>
    <rPh sb="48" eb="49">
      <t>スミ</t>
    </rPh>
    <rPh sb="52" eb="54">
      <t>テイシュツ</t>
    </rPh>
    <rPh sb="61" eb="64">
      <t>ホイクリョウ</t>
    </rPh>
    <rPh sb="65" eb="67">
      <t>ヘンコウ</t>
    </rPh>
    <rPh sb="70" eb="72">
      <t>バアイ</t>
    </rPh>
    <rPh sb="74" eb="76">
      <t>テイシュツ</t>
    </rPh>
    <rPh sb="76" eb="77">
      <t>ヒ</t>
    </rPh>
    <rPh sb="78" eb="79">
      <t>ゾク</t>
    </rPh>
    <rPh sb="81" eb="82">
      <t>ツキ</t>
    </rPh>
    <rPh sb="84" eb="86">
      <t>ヨクゲツ</t>
    </rPh>
    <rPh sb="95" eb="98">
      <t>シミンゼイ</t>
    </rPh>
    <rPh sb="98" eb="99">
      <t>ガク</t>
    </rPh>
    <rPh sb="100" eb="102">
      <t>ヘンコウ</t>
    </rPh>
    <rPh sb="102" eb="103">
      <t>ツキ</t>
    </rPh>
    <rPh sb="104" eb="105">
      <t>サカノボ</t>
    </rPh>
    <rPh sb="107" eb="109">
      <t>ヘンコウ</t>
    </rPh>
    <rPh sb="129" eb="132">
      <t>カネンド</t>
    </rPh>
    <rPh sb="132" eb="133">
      <t>ブン</t>
    </rPh>
    <rPh sb="134" eb="137">
      <t>ホイクリョウ</t>
    </rPh>
    <rPh sb="137" eb="140">
      <t>サイサンテイ</t>
    </rPh>
    <rPh sb="140" eb="141">
      <t>オヨ</t>
    </rPh>
    <rPh sb="142" eb="145">
      <t>サイサンテイ</t>
    </rPh>
    <rPh sb="146" eb="147">
      <t>トモナ</t>
    </rPh>
    <rPh sb="148" eb="150">
      <t>ホイク</t>
    </rPh>
    <rPh sb="150" eb="151">
      <t>リョウ</t>
    </rPh>
    <rPh sb="152" eb="154">
      <t>カンプ</t>
    </rPh>
    <rPh sb="155" eb="157">
      <t>ゲンソク</t>
    </rPh>
    <phoneticPr fontId="1"/>
  </si>
  <si>
    <t>母</t>
    <rPh sb="0" eb="1">
      <t>ハハ</t>
    </rPh>
    <phoneticPr fontId="1"/>
  </si>
  <si>
    <t>D7</t>
  </si>
  <si>
    <t>０～２歳</t>
    <rPh sb="3" eb="4">
      <t>サイ</t>
    </rPh>
    <phoneticPr fontId="1"/>
  </si>
  <si>
    <t>D3_2</t>
  </si>
  <si>
    <t>円</t>
    <rPh sb="0" eb="1">
      <t>エン</t>
    </rPh>
    <phoneticPr fontId="1"/>
  </si>
  <si>
    <t>対象児童</t>
    <rPh sb="0" eb="2">
      <t>タイショウ</t>
    </rPh>
    <rPh sb="2" eb="4">
      <t>ジドウ</t>
    </rPh>
    <phoneticPr fontId="1"/>
  </si>
  <si>
    <r>
      <t>　</t>
    </r>
    <r>
      <rPr>
        <b/>
        <sz val="12"/>
        <color theme="1"/>
        <rFont val="ＭＳ Ｐゴシック"/>
      </rPr>
      <t xml:space="preserve">④その他教育・保育認定の変更がある場合
</t>
    </r>
    <r>
      <rPr>
        <sz val="9"/>
        <color theme="1"/>
        <rFont val="ＭＳ Ｐゴシック"/>
      </rPr>
      <t>　 　『給付認定変更申請書』を提出してください。保育料が変更となる場合は、提出日の属する月</t>
    </r>
    <r>
      <rPr>
        <vertAlign val="superscript"/>
        <sz val="9"/>
        <color theme="1"/>
        <rFont val="ＭＳ Ｐゴシック"/>
      </rPr>
      <t>※</t>
    </r>
    <r>
      <rPr>
        <sz val="9"/>
        <color theme="1"/>
        <rFont val="ＭＳ Ｐゴシック"/>
      </rPr>
      <t>の翌月からとなります。</t>
    </r>
    <rPh sb="4" eb="5">
      <t>タ</t>
    </rPh>
    <rPh sb="5" eb="7">
      <t>キョウイク</t>
    </rPh>
    <rPh sb="8" eb="10">
      <t>ホイク</t>
    </rPh>
    <rPh sb="10" eb="12">
      <t>ニンテイ</t>
    </rPh>
    <rPh sb="13" eb="15">
      <t>ヘンコウ</t>
    </rPh>
    <rPh sb="18" eb="20">
      <t>バアイ</t>
    </rPh>
    <rPh sb="25" eb="27">
      <t>キュウフ</t>
    </rPh>
    <rPh sb="27" eb="29">
      <t>ニンテイ</t>
    </rPh>
    <rPh sb="29" eb="31">
      <t>ヘンコウ</t>
    </rPh>
    <rPh sb="31" eb="33">
      <t>シンセイ</t>
    </rPh>
    <rPh sb="33" eb="34">
      <t>ショ</t>
    </rPh>
    <rPh sb="36" eb="38">
      <t>テイシュツ</t>
    </rPh>
    <phoneticPr fontId="1"/>
  </si>
  <si>
    <t>均等割額</t>
    <rPh sb="0" eb="2">
      <t>キントウ</t>
    </rPh>
    <rPh sb="2" eb="3">
      <t>ワリ</t>
    </rPh>
    <rPh sb="3" eb="4">
      <t>ガク</t>
    </rPh>
    <phoneticPr fontId="1"/>
  </si>
  <si>
    <t>年齢</t>
    <rPh sb="0" eb="2">
      <t>ネンレイ</t>
    </rPh>
    <phoneticPr fontId="1"/>
  </si>
  <si>
    <t>ひとり親世帯</t>
    <rPh sb="3" eb="4">
      <t>オヤ</t>
    </rPh>
    <rPh sb="4" eb="6">
      <t>セタイ</t>
    </rPh>
    <phoneticPr fontId="1"/>
  </si>
  <si>
    <t>保育園</t>
    <rPh sb="0" eb="3">
      <t>ホイクエン</t>
    </rPh>
    <phoneticPr fontId="1"/>
  </si>
  <si>
    <t>３～５歳</t>
    <rPh sb="3" eb="4">
      <t>サイ</t>
    </rPh>
    <phoneticPr fontId="1"/>
  </si>
  <si>
    <t>認定こども園(保育利用)</t>
    <rPh sb="0" eb="2">
      <t>ニンテイ</t>
    </rPh>
    <rPh sb="5" eb="6">
      <t>エン</t>
    </rPh>
    <rPh sb="7" eb="9">
      <t>ホイク</t>
    </rPh>
    <rPh sb="9" eb="11">
      <t>リヨウ</t>
    </rPh>
    <phoneticPr fontId="1"/>
  </si>
  <si>
    <t>認定こども園(教育利用)</t>
    <rPh sb="0" eb="2">
      <t>ニンテイ</t>
    </rPh>
    <rPh sb="5" eb="6">
      <t>エン</t>
    </rPh>
    <rPh sb="7" eb="9">
      <t>キョウイク</t>
    </rPh>
    <rPh sb="9" eb="11">
      <t>リヨウ</t>
    </rPh>
    <phoneticPr fontId="1"/>
  </si>
  <si>
    <t>認定区分</t>
    <rPh sb="0" eb="2">
      <t>ニンテイ</t>
    </rPh>
    <rPh sb="2" eb="4">
      <t>クブン</t>
    </rPh>
    <phoneticPr fontId="1"/>
  </si>
  <si>
    <t>地域型保育事業</t>
    <rPh sb="0" eb="2">
      <t>チイキ</t>
    </rPh>
    <rPh sb="2" eb="3">
      <t>カタ</t>
    </rPh>
    <rPh sb="3" eb="5">
      <t>ホイク</t>
    </rPh>
    <rPh sb="5" eb="7">
      <t>ジギョウ</t>
    </rPh>
    <phoneticPr fontId="1"/>
  </si>
  <si>
    <t>小学校１～３年</t>
    <rPh sb="0" eb="3">
      <t>ショウガッコウ</t>
    </rPh>
    <rPh sb="6" eb="7">
      <t>ネン</t>
    </rPh>
    <phoneticPr fontId="1"/>
  </si>
  <si>
    <t>３号</t>
    <rPh sb="1" eb="2">
      <t>ゴウ</t>
    </rPh>
    <phoneticPr fontId="1"/>
  </si>
  <si>
    <t>基準日</t>
    <rPh sb="0" eb="3">
      <t>キジュンビ</t>
    </rPh>
    <phoneticPr fontId="1"/>
  </si>
  <si>
    <t>計</t>
    <rPh sb="0" eb="1">
      <t>ケイ</t>
    </rPh>
    <phoneticPr fontId="1"/>
  </si>
  <si>
    <t>ひとり親等
の該当</t>
    <rPh sb="3" eb="4">
      <t>オヤ</t>
    </rPh>
    <rPh sb="4" eb="5">
      <t>トウ</t>
    </rPh>
    <rPh sb="7" eb="9">
      <t>ガイトウ</t>
    </rPh>
    <phoneticPr fontId="1"/>
  </si>
  <si>
    <t>D10</t>
  </si>
  <si>
    <t>希望施設</t>
    <rPh sb="0" eb="2">
      <t>キボウ</t>
    </rPh>
    <rPh sb="2" eb="4">
      <t>シセツ</t>
    </rPh>
    <phoneticPr fontId="1"/>
  </si>
  <si>
    <t>１号</t>
    <rPh sb="1" eb="2">
      <t>ゴウ</t>
    </rPh>
    <phoneticPr fontId="1"/>
  </si>
  <si>
    <t>1人目</t>
    <rPh sb="1" eb="2">
      <t>ニン</t>
    </rPh>
    <rPh sb="2" eb="3">
      <t>メ</t>
    </rPh>
    <phoneticPr fontId="1"/>
  </si>
  <si>
    <t>_３号</t>
    <rPh sb="2" eb="3">
      <t>ゴウ</t>
    </rPh>
    <phoneticPr fontId="1"/>
  </si>
  <si>
    <t>2人目</t>
    <rPh sb="1" eb="2">
      <t>ニン</t>
    </rPh>
    <rPh sb="2" eb="3">
      <t>メ</t>
    </rPh>
    <phoneticPr fontId="1"/>
  </si>
  <si>
    <t>E</t>
  </si>
  <si>
    <t>市民税所得割課税額</t>
    <rPh sb="0" eb="3">
      <t>シミンゼイ</t>
    </rPh>
    <rPh sb="3" eb="5">
      <t>ショトク</t>
    </rPh>
    <rPh sb="5" eb="6">
      <t>ワリ</t>
    </rPh>
    <rPh sb="6" eb="9">
      <t>カゼイガク</t>
    </rPh>
    <phoneticPr fontId="1"/>
  </si>
  <si>
    <t>希望(在園)施設</t>
    <rPh sb="0" eb="2">
      <t>キボウ</t>
    </rPh>
    <rPh sb="3" eb="5">
      <t>ザイエン</t>
    </rPh>
    <rPh sb="6" eb="8">
      <t>シセツ</t>
    </rPh>
    <phoneticPr fontId="1"/>
  </si>
  <si>
    <t>２号</t>
    <rPh sb="1" eb="2">
      <t>ゴウ</t>
    </rPh>
    <phoneticPr fontId="1"/>
  </si>
  <si>
    <t>教育利用</t>
    <rPh sb="0" eb="2">
      <t>キョウイク</t>
    </rPh>
    <rPh sb="2" eb="4">
      <t>リヨウ</t>
    </rPh>
    <phoneticPr fontId="1"/>
  </si>
  <si>
    <t>階層</t>
    <rPh sb="0" eb="2">
      <t>カイソウ</t>
    </rPh>
    <phoneticPr fontId="1"/>
  </si>
  <si>
    <t>B</t>
  </si>
  <si>
    <t>C</t>
  </si>
  <si>
    <t>両親世帯</t>
    <rPh sb="0" eb="2">
      <t>リョウシン</t>
    </rPh>
    <rPh sb="2" eb="4">
      <t>セタイ</t>
    </rPh>
    <phoneticPr fontId="1"/>
  </si>
  <si>
    <t>ひとり親・障害者世帯</t>
    <rPh sb="3" eb="4">
      <t>オヤ</t>
    </rPh>
    <rPh sb="5" eb="7">
      <t>ショウガイ</t>
    </rPh>
    <rPh sb="7" eb="8">
      <t>シャ</t>
    </rPh>
    <rPh sb="8" eb="10">
      <t>セタイ</t>
    </rPh>
    <phoneticPr fontId="1"/>
  </si>
  <si>
    <t>D6</t>
  </si>
  <si>
    <t>選択してください</t>
    <rPh sb="0" eb="2">
      <t>センタク</t>
    </rPh>
    <phoneticPr fontId="1"/>
  </si>
  <si>
    <t>障害者世帯</t>
    <rPh sb="0" eb="3">
      <t>ショウガイシャ</t>
    </rPh>
    <rPh sb="3" eb="5">
      <t>セタイ</t>
    </rPh>
    <phoneticPr fontId="1"/>
  </si>
  <si>
    <t>幼稚園（新制度）</t>
    <rPh sb="0" eb="3">
      <t>ヨウチエン</t>
    </rPh>
    <rPh sb="4" eb="7">
      <t>シンセイド</t>
    </rPh>
    <phoneticPr fontId="1"/>
  </si>
  <si>
    <t>D1</t>
  </si>
  <si>
    <t>D2</t>
  </si>
  <si>
    <t>D3</t>
  </si>
  <si>
    <t>戻る</t>
    <rPh sb="0" eb="1">
      <t>モド</t>
    </rPh>
    <phoneticPr fontId="1"/>
  </si>
  <si>
    <t>D4</t>
  </si>
  <si>
    <t>軽減後含む</t>
    <rPh sb="0" eb="3">
      <t>ケイゲンゴ</t>
    </rPh>
    <rPh sb="3" eb="4">
      <t>フク</t>
    </rPh>
    <phoneticPr fontId="1"/>
  </si>
  <si>
    <t>D5</t>
  </si>
  <si>
    <t>D8</t>
  </si>
  <si>
    <t>D9</t>
  </si>
  <si>
    <t>D11</t>
  </si>
  <si>
    <t>多子拡充</t>
    <rPh sb="0" eb="2">
      <t>タシ</t>
    </rPh>
    <rPh sb="2" eb="4">
      <t>カクジュウ</t>
    </rPh>
    <phoneticPr fontId="1"/>
  </si>
  <si>
    <t>STEP４</t>
  </si>
  <si>
    <t>_２号</t>
    <rPh sb="2" eb="3">
      <t>ゴウ</t>
    </rPh>
    <phoneticPr fontId="1"/>
  </si>
  <si>
    <t>１月分</t>
    <rPh sb="1" eb="2">
      <t>ツキ</t>
    </rPh>
    <rPh sb="2" eb="3">
      <t>ブン</t>
    </rPh>
    <phoneticPr fontId="1"/>
  </si>
  <si>
    <t>幼稚園（従来制度）</t>
    <rPh sb="0" eb="3">
      <t>ヨウチエン</t>
    </rPh>
    <rPh sb="4" eb="6">
      <t>ジュウライ</t>
    </rPh>
    <rPh sb="6" eb="8">
      <t>セイド</t>
    </rPh>
    <phoneticPr fontId="1"/>
  </si>
  <si>
    <t>STEP1</t>
  </si>
  <si>
    <t>小学校４年以上</t>
    <rPh sb="0" eb="3">
      <t>ショウガッコウ</t>
    </rPh>
    <rPh sb="4" eb="5">
      <t>ネン</t>
    </rPh>
    <rPh sb="5" eb="7">
      <t>イジョウ</t>
    </rPh>
    <phoneticPr fontId="1"/>
  </si>
  <si>
    <t xml:space="preserve">
</t>
  </si>
  <si>
    <t>STEP1　☞</t>
  </si>
  <si>
    <t>STEP3　☞</t>
  </si>
  <si>
    <t>区分</t>
    <rPh sb="0" eb="2">
      <t>クブン</t>
    </rPh>
    <phoneticPr fontId="1"/>
  </si>
  <si>
    <t>母子または父子家庭の場合です。</t>
    <rPh sb="0" eb="2">
      <t>ボシ</t>
    </rPh>
    <rPh sb="5" eb="7">
      <t>フシ</t>
    </rPh>
    <rPh sb="7" eb="9">
      <t>カテイ</t>
    </rPh>
    <rPh sb="10" eb="12">
      <t>バアイ</t>
    </rPh>
    <phoneticPr fontId="1"/>
  </si>
  <si>
    <t>の部分に入力またはプルダウンより選択してください。</t>
    <rPh sb="1" eb="3">
      <t>ブブン</t>
    </rPh>
    <rPh sb="4" eb="6">
      <t>ニュウリョク</t>
    </rPh>
    <rPh sb="16" eb="18">
      <t>センタク</t>
    </rPh>
    <phoneticPr fontId="1"/>
  </si>
  <si>
    <t>１２月分</t>
    <rPh sb="2" eb="3">
      <t>ツキ</t>
    </rPh>
    <rPh sb="3" eb="4">
      <t>ブン</t>
    </rPh>
    <phoneticPr fontId="1"/>
  </si>
  <si>
    <t>２月分</t>
  </si>
  <si>
    <t>３月分</t>
  </si>
  <si>
    <t>４月分</t>
  </si>
  <si>
    <t>５月分</t>
  </si>
  <si>
    <t>６月分</t>
  </si>
  <si>
    <r>
      <rPr>
        <b/>
        <sz val="14"/>
        <color rgb="FFFF0000"/>
        <rFont val="ＭＳ Ｐゴシック"/>
      </rPr>
      <t>Ａ　</t>
    </r>
    <r>
      <rPr>
        <sz val="14"/>
        <color theme="1"/>
        <rFont val="ＭＳ Ｐゴシック"/>
      </rPr>
      <t>－　</t>
    </r>
    <r>
      <rPr>
        <b/>
        <sz val="14"/>
        <color rgb="FF00B0F0"/>
        <rFont val="ＭＳ Ｐゴシック"/>
      </rPr>
      <t>B</t>
    </r>
    <r>
      <rPr>
        <b/>
        <sz val="14"/>
        <color theme="1"/>
        <rFont val="ＭＳ Ｐゴシック"/>
      </rPr>
      <t>　</t>
    </r>
    <r>
      <rPr>
        <sz val="14"/>
        <color theme="1"/>
        <rFont val="ＭＳ Ｐゴシック"/>
      </rPr>
      <t>が保育料算定上の市民税額になります。</t>
    </r>
    <rPh sb="17" eb="18">
      <t>ガク</t>
    </rPh>
    <phoneticPr fontId="1"/>
  </si>
  <si>
    <t>７月分</t>
  </si>
  <si>
    <t>８月分</t>
  </si>
  <si>
    <t>９月分</t>
  </si>
  <si>
    <t>１０月分</t>
  </si>
  <si>
    <t>１１月分</t>
  </si>
  <si>
    <t>　・保育料決定通知書を郵送</t>
    <rPh sb="2" eb="5">
      <t>ホイクリョウ</t>
    </rPh>
    <rPh sb="5" eb="7">
      <t>ケッテイ</t>
    </rPh>
    <rPh sb="7" eb="10">
      <t>ツウチショ</t>
    </rPh>
    <rPh sb="11" eb="13">
      <t>ユウソウ</t>
    </rPh>
    <phoneticPr fontId="1"/>
  </si>
  <si>
    <t>　保育料を算定する際は、父母の市町村民税所得割課税額（以下「市民税額」といいます。）を合算した税額を使用します。</t>
    <rPh sb="33" eb="34">
      <t>ガク</t>
    </rPh>
    <phoneticPr fontId="1"/>
  </si>
  <si>
    <t>父母の市民税額</t>
  </si>
  <si>
    <t>在園していない</t>
    <rPh sb="0" eb="2">
      <t>ザイエン</t>
    </rPh>
    <phoneticPr fontId="1"/>
  </si>
  <si>
    <t>STEP2　☞</t>
  </si>
  <si>
    <t>きょうだいの年齢</t>
    <rPh sb="6" eb="8">
      <t>ネンレイ</t>
    </rPh>
    <phoneticPr fontId="1"/>
  </si>
  <si>
    <t>父母の市民税額</t>
    <rPh sb="0" eb="2">
      <t>フボ</t>
    </rPh>
    <rPh sb="3" eb="6">
      <t>シミンゼイ</t>
    </rPh>
    <rPh sb="6" eb="7">
      <t>ガク</t>
    </rPh>
    <phoneticPr fontId="1"/>
  </si>
  <si>
    <t>世帯の状況</t>
    <rPh sb="0" eb="2">
      <t>セタイ</t>
    </rPh>
    <rPh sb="3" eb="5">
      <t>ジョウキョウ</t>
    </rPh>
    <phoneticPr fontId="1"/>
  </si>
  <si>
    <t>STEP4  ☞</t>
  </si>
  <si>
    <t>試算結果</t>
    <rPh sb="0" eb="2">
      <t>シサン</t>
    </rPh>
    <rPh sb="2" eb="4">
      <t>ケッカ</t>
    </rPh>
    <phoneticPr fontId="1"/>
  </si>
  <si>
    <t>算定情報</t>
    <rPh sb="0" eb="2">
      <t>サンテイ</t>
    </rPh>
    <rPh sb="2" eb="4">
      <t>ジョウホウ</t>
    </rPh>
    <phoneticPr fontId="1"/>
  </si>
  <si>
    <t>◆保育料の決定は４月・９月の年２回行います</t>
    <rPh sb="14" eb="15">
      <t>ネン</t>
    </rPh>
    <phoneticPr fontId="1"/>
  </si>
  <si>
    <r>
      <t>同一世帯に障害児(者)</t>
    </r>
    <r>
      <rPr>
        <b/>
        <vertAlign val="superscript"/>
        <sz val="11"/>
        <color rgb="FFFF0000"/>
        <rFont val="ＭＳ Ｐゴシック"/>
      </rPr>
      <t>※</t>
    </r>
    <r>
      <rPr>
        <b/>
        <sz val="11"/>
        <color theme="1"/>
        <rFont val="ＭＳ Ｐゴシック"/>
      </rPr>
      <t>がいる場合です。</t>
    </r>
    <rPh sb="0" eb="2">
      <t>ドウイツ</t>
    </rPh>
    <rPh sb="2" eb="4">
      <t>セタイ</t>
    </rPh>
    <rPh sb="5" eb="7">
      <t>ショウガイ</t>
    </rPh>
    <rPh sb="7" eb="8">
      <t>ジ</t>
    </rPh>
    <rPh sb="9" eb="10">
      <t>シャ</t>
    </rPh>
    <rPh sb="15" eb="17">
      <t>バアイ</t>
    </rPh>
    <phoneticPr fontId="1"/>
  </si>
  <si>
    <r>
      <rPr>
        <b/>
        <sz val="14"/>
        <color rgb="FF0070C0"/>
        <rFont val="ＭＳ Ｐゴシック"/>
      </rPr>
      <t>○市民税が給与天引きの方</t>
    </r>
    <r>
      <rPr>
        <b/>
        <sz val="14"/>
        <color theme="1"/>
        <rFont val="ＭＳ Ｐゴシック"/>
      </rPr>
      <t xml:space="preserve"> ：「市町村民税・県民税 特別徴収税額決定通知書」をご覧ください。</t>
    </r>
    <r>
      <rPr>
        <sz val="14"/>
        <color theme="1"/>
        <rFont val="ＭＳ Ｐゴシック"/>
      </rPr>
      <t xml:space="preserve">
（毎年６月頃、勤務先を通じて配布されます。）</t>
    </r>
    <rPh sb="39" eb="40">
      <t>ラン</t>
    </rPh>
    <phoneticPr fontId="1"/>
  </si>
  <si>
    <r>
      <rPr>
        <b/>
        <sz val="14"/>
        <color theme="5" tint="-0.25"/>
        <rFont val="ＭＳ Ｐゴシック"/>
      </rPr>
      <t>○市民税が給与天引きでない方</t>
    </r>
    <r>
      <rPr>
        <b/>
        <sz val="14"/>
        <color theme="1"/>
        <rFont val="ＭＳ Ｐゴシック"/>
      </rPr>
      <t>：「市町村民税・県民税 税額決定通知書」をご覧ください。</t>
    </r>
    <r>
      <rPr>
        <sz val="14"/>
        <color theme="1"/>
        <rFont val="ＭＳ Ｐゴシック"/>
      </rPr>
      <t xml:space="preserve">
（毎年６月頃、市区町村から郵送されます。）</t>
    </r>
    <rPh sb="50" eb="52">
      <t>シク</t>
    </rPh>
    <rPh sb="52" eb="54">
      <t>チョウソン</t>
    </rPh>
    <phoneticPr fontId="1"/>
  </si>
  <si>
    <t>軽減内容</t>
    <rPh sb="0" eb="4">
      <t>ケイゲンナイヨウ</t>
    </rPh>
    <phoneticPr fontId="1"/>
  </si>
  <si>
    <t>※保育料は保育標準時間の保育料です。保育短時間の保育料は「保育料基準額表」で確認してください。</t>
  </si>
  <si>
    <r>
      <t xml:space="preserve">生計を一にする </t>
    </r>
    <r>
      <rPr>
        <i/>
        <u/>
        <sz val="18"/>
        <color theme="1"/>
        <rFont val="ＭＳ Ｐゴシック"/>
      </rPr>
      <t>きょうだい</t>
    </r>
    <r>
      <rPr>
        <u/>
        <sz val="14"/>
        <color theme="1"/>
        <rFont val="ＭＳ Ｐゴシック"/>
      </rPr>
      <t>（別居している大学生なども含む）</t>
    </r>
    <r>
      <rPr>
        <u/>
        <sz val="18"/>
        <color theme="1"/>
        <rFont val="ＭＳ Ｐゴシック"/>
      </rPr>
      <t>全員</t>
    </r>
    <r>
      <rPr>
        <sz val="18"/>
        <color theme="1"/>
        <rFont val="ＭＳ Ｐゴシック"/>
      </rPr>
      <t>の年齢または学年</t>
    </r>
    <rPh sb="14" eb="16">
      <t>ベッキョ</t>
    </rPh>
    <rPh sb="20" eb="23">
      <t>ダイガクセイ</t>
    </rPh>
    <rPh sb="26" eb="27">
      <t>フク</t>
    </rPh>
    <rPh sb="32" eb="34">
      <t>ネンレイ</t>
    </rPh>
    <rPh sb="37" eb="39">
      <t>ガクネン</t>
    </rPh>
    <phoneticPr fontId="1"/>
  </si>
  <si>
    <t>年齢または学年</t>
    <rPh sb="0" eb="2">
      <t>ネンレイ</t>
    </rPh>
    <rPh sb="5" eb="7">
      <t>ガクネン</t>
    </rPh>
    <phoneticPr fontId="1"/>
  </si>
  <si>
    <r>
      <t>　保育料</t>
    </r>
    <r>
      <rPr>
        <sz val="14"/>
        <color theme="1"/>
        <rFont val="ＭＳ Ｐゴシック"/>
      </rPr>
      <t>（ 長野市多子世帯等保育料軽減制度(適用後)：月額）</t>
    </r>
    <rPh sb="1" eb="4">
      <t>ホイクリョウ</t>
    </rPh>
    <rPh sb="27" eb="29">
      <t>ゲツガク</t>
    </rPh>
    <phoneticPr fontId="1"/>
  </si>
  <si>
    <r>
      <t>世帯の状況</t>
    </r>
    <r>
      <rPr>
        <sz val="12"/>
        <color theme="1"/>
        <rFont val="ＭＳ Ｐゴシック"/>
      </rPr>
      <t>（該当する場合は、プルダウンリストから〇を選択してください。）</t>
    </r>
    <rPh sb="6" eb="8">
      <t>ガイトウ</t>
    </rPh>
    <rPh sb="10" eb="12">
      <t>バアイ</t>
    </rPh>
    <rPh sb="26" eb="28">
      <t>センタク</t>
    </rPh>
    <phoneticPr fontId="1"/>
  </si>
  <si>
    <t>この試算結果は認可保育施設の保育料について、あくまで参考にしていただくためのものです。実際の保育料とは異なる場合がありますのでご注意ください。年度を通じて市民税額が同額として算定しています。</t>
    <rPh sb="2" eb="4">
      <t>シサン</t>
    </rPh>
    <rPh sb="7" eb="13">
      <t>ニンカホイクシセツ</t>
    </rPh>
    <rPh sb="14" eb="17">
      <t>ホイクリョウ</t>
    </rPh>
    <rPh sb="43" eb="45">
      <t>ジッサイ</t>
    </rPh>
    <rPh sb="46" eb="49">
      <t>ホイクリョウ</t>
    </rPh>
    <rPh sb="51" eb="52">
      <t>コト</t>
    </rPh>
    <rPh sb="54" eb="56">
      <t>バアイ</t>
    </rPh>
    <rPh sb="64" eb="66">
      <t>チュウイ</t>
    </rPh>
    <rPh sb="77" eb="81">
      <t>シミンゼイガク</t>
    </rPh>
    <phoneticPr fontId="1"/>
  </si>
  <si>
    <t>　４月分から８月分までの保育料は前年度の、９月分から３月分までの保育料は当該年度の市民税額をそれぞれ使用しますので、年度の途中で保育料が変更になる場合があります。</t>
    <rPh sb="44" eb="45">
      <t>ガク</t>
    </rPh>
    <phoneticPr fontId="1"/>
  </si>
  <si>
    <t xml:space="preserve">  ※ 提出日が月の初日であればその月から変更となります。
　　  </t>
    <rPh sb="4" eb="6">
      <t>テイシュツ</t>
    </rPh>
    <rPh sb="6" eb="7">
      <t>ビ</t>
    </rPh>
    <rPh sb="8" eb="9">
      <t>ツキ</t>
    </rPh>
    <rPh sb="10" eb="12">
      <t>ショニチ</t>
    </rPh>
    <rPh sb="18" eb="19">
      <t>ツキ</t>
    </rPh>
    <rPh sb="21" eb="23">
      <t>ヘンコウセイレイシテイトシサッポロシセンダイシシチバシヨコハマシカワサキシサガミハラシニイガタシシズオカシハママツシナゴヤシキョウトシオオサカシサカイシコウベシオカヤマシヒロシマシフクオカシキタキュウシュウシクマモトシ</t>
    </rPh>
    <phoneticPr fontId="1"/>
  </si>
  <si>
    <r>
      <t>　</t>
    </r>
    <r>
      <rPr>
        <b/>
        <sz val="12"/>
        <color theme="1"/>
        <rFont val="ＭＳ Ｐゴシック"/>
      </rPr>
      <t>⑤政令指定都市で課税された方</t>
    </r>
    <r>
      <rPr>
        <sz val="12"/>
        <color theme="1"/>
        <rFont val="ＭＳ Ｐゴシック"/>
      </rPr>
      <t xml:space="preserve">
　　</t>
    </r>
    <r>
      <rPr>
        <sz val="9"/>
        <color theme="1"/>
        <rFont val="ＭＳ Ｐゴシック"/>
      </rPr>
      <t>平成30年度から、政令指定都市の市民税の税率が6％から8％に変更されましたが、保育料の算定には、旧税率（6％）を用いています。
　   政令指定都市で課税された方は、市民税所得割額に8分の6を乗じた額が算定基礎の税額となります。
　　(札幌市、仙台市、さいたま市、千葉市、横浜市、川崎市、相模原市、新潟市、静岡市、浜松市、名古屋市、京都市、大阪市、堺市、神戸市、岡山市、広島市、福岡市、北九州市、熊本市）
      なお、独自の減税措置等により、例えば、税源移譲前の税率が5.7％、税源移譲後の税率が7.7％である場合には、7.7分の5.7を乗じた額が算定基礎の税額となります。</t>
    </r>
    <rPh sb="2" eb="4">
      <t>セイレイ</t>
    </rPh>
    <rPh sb="4" eb="6">
      <t>シテイ</t>
    </rPh>
    <rPh sb="6" eb="8">
      <t>トシ</t>
    </rPh>
    <rPh sb="9" eb="11">
      <t>カゼイ</t>
    </rPh>
    <rPh sb="14" eb="15">
      <t>カタ</t>
    </rPh>
    <phoneticPr fontId="1"/>
  </si>
  <si>
    <r>
      <rPr>
        <b/>
        <sz val="14"/>
        <color theme="1"/>
        <rFont val="ＭＳ Ｐゴシック"/>
      </rPr>
      <t>※次の①から④に該当される方は、保育料の算定上、提出が必要な書類があります。</t>
    </r>
    <r>
      <rPr>
        <sz val="12"/>
        <color theme="1"/>
        <rFont val="ＭＳ Ｐゴシック"/>
      </rPr>
      <t xml:space="preserve">
</t>
    </r>
    <rPh sb="1" eb="2">
      <t>ツギ</t>
    </rPh>
    <rPh sb="8" eb="10">
      <t>ガイトウ</t>
    </rPh>
    <rPh sb="13" eb="14">
      <t>カタ</t>
    </rPh>
    <rPh sb="16" eb="19">
      <t>ホイクリョウ</t>
    </rPh>
    <rPh sb="20" eb="22">
      <t>サンテイ</t>
    </rPh>
    <rPh sb="22" eb="23">
      <t>ウエ</t>
    </rPh>
    <rPh sb="24" eb="26">
      <t>テイシュツ</t>
    </rPh>
    <rPh sb="27" eb="29">
      <t>ヒツヨウ</t>
    </rPh>
    <rPh sb="30" eb="32">
      <t>ショルイ</t>
    </rPh>
    <phoneticPr fontId="1"/>
  </si>
  <si>
    <t>希望または在園等施設</t>
    <rPh sb="5" eb="7">
      <t>ザイエン</t>
    </rPh>
    <rPh sb="7" eb="8">
      <t>トウ</t>
    </rPh>
    <phoneticPr fontId="1"/>
  </si>
  <si>
    <r>
      <t xml:space="preserve">月額保育料
</t>
    </r>
    <r>
      <rPr>
        <b/>
        <sz val="9"/>
        <color theme="1"/>
        <rFont val="ＭＳ Ｐゴシック"/>
      </rPr>
      <t>(円)</t>
    </r>
    <rPh sb="0" eb="2">
      <t>ゲツガク</t>
    </rPh>
    <rPh sb="2" eb="5">
      <t>ホイクリョウ</t>
    </rPh>
    <rPh sb="7" eb="8">
      <t>エン</t>
    </rPh>
    <phoneticPr fontId="1"/>
  </si>
  <si>
    <t>希望(在園)施設</t>
    <rPh sb="0" eb="2">
      <t>キボウ</t>
    </rPh>
    <rPh sb="6" eb="8">
      <t>シセツ</t>
    </rPh>
    <phoneticPr fontId="1"/>
  </si>
  <si>
    <r>
      <rPr>
        <sz val="12"/>
        <color rgb="FF002060"/>
        <rFont val="ＭＳ Ｐゴシック"/>
      </rPr>
      <t>【多子世帯】</t>
    </r>
    <r>
      <rPr>
        <sz val="12"/>
        <color theme="1"/>
        <rFont val="ＭＳ Ｐゴシック"/>
      </rPr>
      <t xml:space="preserve">：３人目以降無償化、２人目半額
</t>
    </r>
    <r>
      <rPr>
        <sz val="12"/>
        <color rgb="FF002060"/>
        <rFont val="ＭＳ Ｐゴシック"/>
      </rPr>
      <t>【年収約360万円未満相当の世帯】</t>
    </r>
    <r>
      <rPr>
        <sz val="6"/>
        <color rgb="FF002060"/>
        <rFont val="ＭＳ Ｐゴシック"/>
      </rPr>
      <t>※</t>
    </r>
    <r>
      <rPr>
        <sz val="12"/>
        <color theme="1"/>
        <rFont val="ＭＳ Ｐゴシック"/>
      </rPr>
      <t>：第２子以降無償化 、第１子半額</t>
    </r>
    <rPh sb="8" eb="9">
      <t>ニン</t>
    </rPh>
    <rPh sb="9" eb="10">
      <t>メ</t>
    </rPh>
    <rPh sb="10" eb="12">
      <t>イコウ</t>
    </rPh>
    <rPh sb="17" eb="19">
      <t>ニンメ</t>
    </rPh>
    <phoneticPr fontId="1"/>
  </si>
  <si>
    <t>◆市民税額の確認方法</t>
    <rPh sb="4" eb="5">
      <t>ガク</t>
    </rPh>
    <phoneticPr fontId="1"/>
  </si>
  <si>
    <t>※ひとり親世帯の場合は実際にお子さんを監護している父または母の市民税額を入力してください。また、同居する祖父母等の市民税額は算入の必要はありません。</t>
    <rPh sb="48" eb="50">
      <t>ドウキョ</t>
    </rPh>
    <rPh sb="52" eb="56">
      <t>ソフボトウ</t>
    </rPh>
    <rPh sb="57" eb="61">
      <t>シミンゼイガク</t>
    </rPh>
    <rPh sb="62" eb="64">
      <t>サンニュウ</t>
    </rPh>
    <rPh sb="65" eb="67">
      <t>ヒツヨウ</t>
    </rPh>
    <phoneticPr fontId="1"/>
  </si>
  <si>
    <r>
      <t>・④欄（税額控除前所得割額）が保育料算定上の市民税額の目安です。
　ただし、実際の保育料の算定上の市民税額は④欄から「調整控除額」と「定額減税額」（</t>
    </r>
    <r>
      <rPr>
        <sz val="14"/>
        <color rgb="FFFF0000"/>
        <rFont val="ＭＳ Ｐゴシック"/>
      </rPr>
      <t>Ⓐ</t>
    </r>
    <r>
      <rPr>
        <sz val="14"/>
        <color theme="1"/>
        <rFont val="ＭＳ Ｐゴシック"/>
      </rPr>
      <t>）を引いた金額となります。
・調整控除額の計算方法は、通知書の裏面をご覧ください。
（保育料算定の際は、住宅ローン控除やふるさと納税などの寄付金控除等の税額控除前の税額で算定します。）</t>
    </r>
    <rPh sb="2" eb="3">
      <t>ラン</t>
    </rPh>
    <rPh sb="4" eb="6">
      <t>ゼイガク</t>
    </rPh>
    <rPh sb="6" eb="8">
      <t>コウジョ</t>
    </rPh>
    <rPh sb="8" eb="9">
      <t>マエ</t>
    </rPh>
    <rPh sb="9" eb="11">
      <t>ショトク</t>
    </rPh>
    <rPh sb="11" eb="12">
      <t>ワリ</t>
    </rPh>
    <rPh sb="12" eb="13">
      <t>ガク</t>
    </rPh>
    <rPh sb="15" eb="18">
      <t>ホイクリョウ</t>
    </rPh>
    <rPh sb="18" eb="20">
      <t>サンテイ</t>
    </rPh>
    <rPh sb="20" eb="21">
      <t>ジョウ</t>
    </rPh>
    <rPh sb="22" eb="25">
      <t>シミンゼイ</t>
    </rPh>
    <rPh sb="25" eb="26">
      <t>ガク</t>
    </rPh>
    <rPh sb="27" eb="29">
      <t>メヤス</t>
    </rPh>
    <rPh sb="38" eb="40">
      <t>ジッサイ</t>
    </rPh>
    <rPh sb="41" eb="44">
      <t>ホイクリョウ</t>
    </rPh>
    <rPh sb="45" eb="47">
      <t>サンテイ</t>
    </rPh>
    <rPh sb="47" eb="48">
      <t>ジョウ</t>
    </rPh>
    <rPh sb="49" eb="52">
      <t>シミンゼイ</t>
    </rPh>
    <rPh sb="52" eb="53">
      <t>ガク</t>
    </rPh>
    <rPh sb="55" eb="56">
      <t>ラン</t>
    </rPh>
    <rPh sb="59" eb="61">
      <t>チョウセイ</t>
    </rPh>
    <rPh sb="61" eb="63">
      <t>コウジョ</t>
    </rPh>
    <rPh sb="63" eb="64">
      <t>ガク</t>
    </rPh>
    <rPh sb="67" eb="69">
      <t>テイガク</t>
    </rPh>
    <rPh sb="69" eb="71">
      <t>ゲンゼイ</t>
    </rPh>
    <rPh sb="71" eb="72">
      <t>ガク</t>
    </rPh>
    <rPh sb="77" eb="78">
      <t>ヒ</t>
    </rPh>
    <rPh sb="80" eb="82">
      <t>キンガク</t>
    </rPh>
    <rPh sb="90" eb="92">
      <t>チョウセイ</t>
    </rPh>
    <rPh sb="92" eb="94">
      <t>コウジョ</t>
    </rPh>
    <rPh sb="94" eb="95">
      <t>ガク</t>
    </rPh>
    <rPh sb="96" eb="98">
      <t>ケイサン</t>
    </rPh>
    <rPh sb="98" eb="100">
      <t>ホウホウ</t>
    </rPh>
    <rPh sb="102" eb="105">
      <t>ツウチショ</t>
    </rPh>
    <rPh sb="106" eb="108">
      <t>リメン</t>
    </rPh>
    <rPh sb="110" eb="111">
      <t>ラン</t>
    </rPh>
    <rPh sb="118" eb="121">
      <t>ホイクリョウ</t>
    </rPh>
    <rPh sb="121" eb="123">
      <t>サンテイ</t>
    </rPh>
    <rPh sb="124" eb="125">
      <t>サイ</t>
    </rPh>
    <rPh sb="127" eb="129">
      <t>ジュウタク</t>
    </rPh>
    <rPh sb="132" eb="134">
      <t>コウジョ</t>
    </rPh>
    <rPh sb="139" eb="141">
      <t>ノウゼイ</t>
    </rPh>
    <rPh sb="144" eb="147">
      <t>キフキン</t>
    </rPh>
    <rPh sb="147" eb="149">
      <t>コウジョ</t>
    </rPh>
    <rPh sb="149" eb="150">
      <t>トウ</t>
    </rPh>
    <rPh sb="151" eb="153">
      <t>ゼイガク</t>
    </rPh>
    <rPh sb="153" eb="155">
      <t>コウジョ</t>
    </rPh>
    <rPh sb="155" eb="156">
      <t>マエ</t>
    </rPh>
    <rPh sb="157" eb="159">
      <t>ゼイガク</t>
    </rPh>
    <rPh sb="160" eb="162">
      <t>サンテイ</t>
    </rPh>
    <phoneticPr fontId="1"/>
  </si>
  <si>
    <r>
      <t>　軽減を受けるための申請は必要ありませんが、保育施設の申し込みの際の『給付認定申請書 兼 利用申込書』の「2．住所と世帯の状況」欄へ同居世帯全員のお名前と「3．同居以外の兄姉」欄へ別居している兄姉のお名前を記入してください。
　</t>
    </r>
    <r>
      <rPr>
        <sz val="9"/>
        <color theme="1"/>
        <rFont val="ＭＳ Ｐゴシック"/>
      </rPr>
      <t>※「年収約360万円未満相当の世帯」　一般世帯：市町村民税所得割額57,700円未満、ひとり親世帯など：市町村民税所得割額77,10１円未満</t>
    </r>
    <rPh sb="22" eb="26">
      <t>ホイクシセツ</t>
    </rPh>
    <rPh sb="27" eb="28">
      <t>モウ</t>
    </rPh>
    <rPh sb="29" eb="30">
      <t>コ</t>
    </rPh>
    <rPh sb="32" eb="33">
      <t>サイ</t>
    </rPh>
    <rPh sb="129" eb="131">
      <t>セタイ</t>
    </rPh>
    <rPh sb="182" eb="184">
      <t>ミマン</t>
    </rPh>
    <phoneticPr fontId="1"/>
  </si>
  <si>
    <r>
      <t>　</t>
    </r>
    <r>
      <rPr>
        <b/>
        <sz val="12"/>
        <color theme="1"/>
        <rFont val="ＭＳ Ｐゴシック"/>
      </rPr>
      <t>③在宅障害児(者)と同居している世帯</t>
    </r>
    <r>
      <rPr>
        <sz val="12"/>
        <color theme="1"/>
        <rFont val="ＭＳ Ｐゴシック"/>
      </rPr>
      <t xml:space="preserve">
　　</t>
    </r>
    <r>
      <rPr>
        <sz val="9"/>
        <color theme="1"/>
        <rFont val="ＭＳ Ｐゴシック"/>
      </rPr>
      <t>父母の市民税額の合計が77,10１円未満で在宅障害児(者)と同居の世帯は保育料が減額されます。この減額を受けるためには身体障害者手帳等の写しの提出が必要です。
　　　保育料が減額となる場合は、提出日の属する月</t>
    </r>
    <r>
      <rPr>
        <vertAlign val="superscript"/>
        <sz val="9"/>
        <color theme="1"/>
        <rFont val="ＭＳ Ｐゴシック"/>
      </rPr>
      <t>※</t>
    </r>
    <r>
      <rPr>
        <sz val="9"/>
        <color theme="1"/>
        <rFont val="ＭＳ Ｐゴシック"/>
      </rPr>
      <t xml:space="preserve">の翌月からとなります。(年度途中に同居となった場合や同一世帯の方が新たに身体障害者手帳等の交付を受けた場合も同様です。)
</t>
    </r>
    <rPh sb="2" eb="4">
      <t>ザイタク</t>
    </rPh>
    <rPh sb="4" eb="6">
      <t>ショウガイ</t>
    </rPh>
    <rPh sb="6" eb="7">
      <t>ジ</t>
    </rPh>
    <rPh sb="8" eb="9">
      <t>シャ</t>
    </rPh>
    <rPh sb="11" eb="13">
      <t>ドウキョ</t>
    </rPh>
    <rPh sb="17" eb="19">
      <t>セタイ</t>
    </rPh>
    <rPh sb="22" eb="24">
      <t>フボ</t>
    </rPh>
    <rPh sb="25" eb="28">
      <t>シミンゼイ</t>
    </rPh>
    <rPh sb="28" eb="29">
      <t>ガク</t>
    </rPh>
    <rPh sb="30" eb="32">
      <t>ゴウケイ</t>
    </rPh>
    <rPh sb="39" eb="40">
      <t>エン</t>
    </rPh>
    <rPh sb="40" eb="42">
      <t>ミマン</t>
    </rPh>
    <rPh sb="58" eb="61">
      <t>ホイクリョウ</t>
    </rPh>
    <rPh sb="62" eb="64">
      <t>ゲンガク</t>
    </rPh>
    <rPh sb="71" eb="73">
      <t>ゲンガク</t>
    </rPh>
    <rPh sb="74" eb="75">
      <t>ウ</t>
    </rPh>
    <rPh sb="86" eb="88">
      <t>テチョウ</t>
    </rPh>
    <rPh sb="88" eb="89">
      <t>トウ</t>
    </rPh>
    <rPh sb="90" eb="91">
      <t>ウツ</t>
    </rPh>
    <rPh sb="93" eb="95">
      <t>テイシュツ</t>
    </rPh>
    <rPh sb="96" eb="98">
      <t>ヒツヨウ</t>
    </rPh>
    <rPh sb="109" eb="111">
      <t>ゲンガク</t>
    </rPh>
    <rPh sb="139" eb="141">
      <t>ネンド</t>
    </rPh>
    <rPh sb="141" eb="143">
      <t>トチュウ</t>
    </rPh>
    <rPh sb="144" eb="146">
      <t>ドウキョ</t>
    </rPh>
    <rPh sb="150" eb="152">
      <t>バアイ</t>
    </rPh>
    <rPh sb="153" eb="155">
      <t>ドウイツ</t>
    </rPh>
    <rPh sb="155" eb="157">
      <t>セタイ</t>
    </rPh>
    <rPh sb="158" eb="159">
      <t>カタ</t>
    </rPh>
    <rPh sb="160" eb="161">
      <t>アラ</t>
    </rPh>
    <rPh sb="163" eb="165">
      <t>シンタイ</t>
    </rPh>
    <rPh sb="165" eb="168">
      <t>ショウガイシャ</t>
    </rPh>
    <rPh sb="168" eb="170">
      <t>テチョウ</t>
    </rPh>
    <rPh sb="170" eb="171">
      <t>トウ</t>
    </rPh>
    <rPh sb="172" eb="174">
      <t>コウフ</t>
    </rPh>
    <rPh sb="175" eb="176">
      <t>ウ</t>
    </rPh>
    <rPh sb="178" eb="180">
      <t>バアイ</t>
    </rPh>
    <rPh sb="181" eb="183">
      <t>ドウヨウ</t>
    </rPh>
    <phoneticPr fontId="1"/>
  </si>
  <si>
    <t>D1_2</t>
  </si>
  <si>
    <t>※保護者と生計を一にしていれば、きょうだい（兄・姉）の年齢や収入に制限はありません。</t>
    <rPh sb="1" eb="4">
      <t>ホゴシャ</t>
    </rPh>
    <rPh sb="30" eb="32">
      <t>シュウニュウ</t>
    </rPh>
    <phoneticPr fontId="1"/>
  </si>
  <si>
    <r>
      <t>きょうだい
カウント</t>
    </r>
    <r>
      <rPr>
        <b/>
        <vertAlign val="superscript"/>
        <sz val="8"/>
        <color rgb="FFFF0000"/>
        <rFont val="ＭＳ Ｐゴシック"/>
      </rPr>
      <t>※</t>
    </r>
  </si>
  <si>
    <t>令和７年度(2025年度)　保育料シミュレーション</t>
    <rPh sb="0" eb="2">
      <t>レイワ</t>
    </rPh>
    <rPh sb="3" eb="5">
      <t>ネンド</t>
    </rPh>
    <rPh sb="10" eb="12">
      <t>ネンド</t>
    </rPh>
    <rPh sb="14" eb="17">
      <t>ホイクリョウ</t>
    </rPh>
    <phoneticPr fontId="1"/>
  </si>
  <si>
    <r>
      <t>　</t>
    </r>
    <r>
      <rPr>
        <b/>
        <sz val="12"/>
        <color theme="1"/>
        <rFont val="ＭＳ Ｐゴシック"/>
      </rPr>
      <t>①2023年以降、海外勤務等で海外にいた(もしくは、現在もいる）場合</t>
    </r>
    <r>
      <rPr>
        <sz val="16"/>
        <color theme="1"/>
        <rFont val="ＭＳ Ｐゴシック"/>
      </rPr>
      <t xml:space="preserve">
</t>
    </r>
    <r>
      <rPr>
        <sz val="9"/>
        <color theme="1"/>
        <rFont val="ＭＳ Ｐゴシック"/>
      </rPr>
      <t>　　 海外での収入がわかる書類が必要な場合があります。</t>
    </r>
    <r>
      <rPr>
        <sz val="12"/>
        <color theme="1"/>
        <rFont val="ＭＳ Ｐゴシック"/>
      </rPr>
      <t xml:space="preserve">
</t>
    </r>
    <rPh sb="6" eb="7">
      <t>ネン</t>
    </rPh>
    <rPh sb="7" eb="9">
      <t>イコウ</t>
    </rPh>
    <rPh sb="10" eb="12">
      <t>カイガイ</t>
    </rPh>
    <rPh sb="12" eb="14">
      <t>キンム</t>
    </rPh>
    <rPh sb="14" eb="15">
      <t>トウ</t>
    </rPh>
    <rPh sb="16" eb="18">
      <t>カイガイ</t>
    </rPh>
    <rPh sb="27" eb="29">
      <t>ゲンザイ</t>
    </rPh>
    <rPh sb="33" eb="35">
      <t>バアイ</t>
    </rPh>
    <rPh sb="39" eb="41">
      <t>カイガイ</t>
    </rPh>
    <rPh sb="43" eb="45">
      <t>シュウニュウ</t>
    </rPh>
    <rPh sb="49" eb="51">
      <t>ショルイ</t>
    </rPh>
    <rPh sb="52" eb="54">
      <t>ヒツヨウ</t>
    </rPh>
    <rPh sb="55" eb="57">
      <t>バアイ</t>
    </rPh>
    <phoneticPr fontId="1"/>
  </si>
  <si>
    <t>令和６年度</t>
    <rPh sb="0" eb="2">
      <t>レイワ</t>
    </rPh>
    <rPh sb="4" eb="5">
      <t>ド</t>
    </rPh>
    <phoneticPr fontId="1"/>
  </si>
  <si>
    <t>令和７年度（２０２５年度）</t>
    <rPh sb="0" eb="2">
      <t>レイワ</t>
    </rPh>
    <rPh sb="3" eb="5">
      <t>ネンド</t>
    </rPh>
    <rPh sb="10" eb="12">
      <t>ネンド</t>
    </rPh>
    <phoneticPr fontId="1"/>
  </si>
  <si>
    <t>令和８年度（２０２６年度）</t>
    <rPh sb="0" eb="2">
      <t>レイワ</t>
    </rPh>
    <rPh sb="3" eb="4">
      <t>ネン</t>
    </rPh>
    <rPh sb="4" eb="5">
      <t>ド</t>
    </rPh>
    <rPh sb="10" eb="12">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</si>
</sst>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人目&quot;"/>
    <numFmt numFmtId="177" formatCode="0.00_ "/>
  </numFmts>
  <fonts count="26">
    <font>
      <sz val="11"/>
      <color theme="1"/>
      <name val="ＭＳ Ｐゴシック"/>
      <family val="3"/>
      <scheme val="minor"/>
    </font>
    <font>
      <sz val="6"/>
      <color auto="1"/>
      <name val="ＭＳ Ｐゴシック"/>
      <family val="3"/>
    </font>
    <font>
      <b/>
      <sz val="28"/>
      <color theme="1"/>
      <name val="ＭＳ Ｐゴシック"/>
      <family val="3"/>
      <scheme val="minor"/>
    </font>
    <font>
      <sz val="12"/>
      <color theme="1"/>
      <name val="ＭＳ Ｐゴシック"/>
      <family val="3"/>
      <scheme val="minor"/>
    </font>
    <font>
      <b/>
      <sz val="12"/>
      <color rgb="FFFF0000"/>
      <name val="ＭＳ Ｐゴシック"/>
      <family val="3"/>
      <scheme val="minor"/>
    </font>
    <font>
      <sz val="18"/>
      <color theme="1"/>
      <name val="ＭＳ Ｐゴシック"/>
      <family val="3"/>
      <scheme val="minor"/>
    </font>
    <font>
      <sz val="14"/>
      <color theme="1"/>
      <name val="ＭＳ Ｐゴシック"/>
      <family val="3"/>
      <scheme val="minor"/>
    </font>
    <font>
      <sz val="10"/>
      <color theme="1"/>
      <name val="ＭＳ Ｐゴシック"/>
      <family val="3"/>
      <scheme val="minor"/>
    </font>
    <font>
      <sz val="10.5"/>
      <color theme="1"/>
      <name val="ＭＳ Ｐゴシック"/>
      <family val="3"/>
      <scheme val="minor"/>
    </font>
    <font>
      <sz val="11"/>
      <color theme="1"/>
      <name val="ＭＳ Ｐゴシック"/>
      <family val="3"/>
      <scheme val="minor"/>
    </font>
    <font>
      <sz val="14"/>
      <color theme="0"/>
      <name val="ＭＳ Ｐゴシック"/>
      <family val="3"/>
      <scheme val="minor"/>
    </font>
    <font>
      <b/>
      <sz val="12"/>
      <color theme="1"/>
      <name val="ＭＳ Ｐゴシック"/>
      <family val="3"/>
      <scheme val="minor"/>
    </font>
    <font>
      <b/>
      <sz val="11"/>
      <color theme="1"/>
      <name val="ＭＳ Ｐゴシック"/>
      <family val="3"/>
      <scheme val="minor"/>
    </font>
    <font>
      <sz val="10"/>
      <color rgb="FFFF0000"/>
      <name val="ＭＳ Ｐゴシック"/>
      <family val="3"/>
      <scheme val="minor"/>
    </font>
    <font>
      <sz val="9"/>
      <color theme="1"/>
      <name val="ＭＳ Ｐゴシック"/>
      <family val="3"/>
      <scheme val="minor"/>
    </font>
    <font>
      <b/>
      <sz val="14"/>
      <color theme="1"/>
      <name val="ＭＳ Ｐゴシック"/>
      <family val="3"/>
      <scheme val="minor"/>
    </font>
    <font>
      <sz val="14"/>
      <color rgb="FFFF0000"/>
      <name val="ＭＳ Ｐゴシック"/>
      <family val="3"/>
      <scheme val="minor"/>
    </font>
    <font>
      <sz val="12"/>
      <color rgb="FFFF0000"/>
      <name val="ＭＳ Ｐゴシック"/>
      <family val="2"/>
      <scheme val="minor"/>
    </font>
    <font>
      <u/>
      <sz val="11"/>
      <color theme="10"/>
      <name val="ＭＳ Ｐゴシック"/>
      <family val="2"/>
      <scheme val="minor"/>
    </font>
    <font>
      <u/>
      <sz val="18"/>
      <color theme="10"/>
      <name val="ＭＳ Ｐゴシック"/>
      <family val="2"/>
      <scheme val="minor"/>
    </font>
    <font>
      <sz val="11"/>
      <color theme="1"/>
      <name val="HGSｺﾞｼｯｸE"/>
      <family val="3"/>
    </font>
    <font>
      <sz val="12"/>
      <color theme="1"/>
      <name val="Arial"/>
      <family val="2"/>
    </font>
    <font>
      <sz val="20"/>
      <color theme="1"/>
      <name val="ＭＳ Ｐゴシック"/>
      <family val="2"/>
      <scheme val="minor"/>
    </font>
    <font>
      <sz val="16"/>
      <color theme="1"/>
      <name val="ＭＳ Ｐゴシック"/>
      <family val="2"/>
      <scheme val="minor"/>
    </font>
    <font>
      <b/>
      <sz val="9"/>
      <color theme="1"/>
      <name val="HGSｺﾞｼｯｸM"/>
      <family val="3"/>
    </font>
    <font>
      <b/>
      <sz val="10"/>
      <color theme="1"/>
      <name val="ＭＳ Ｐゴシック"/>
      <family val="3"/>
      <scheme val="minor"/>
    </font>
  </fonts>
  <fills count="13">
    <fill>
      <patternFill patternType="none"/>
    </fill>
    <fill>
      <patternFill patternType="gray125"/>
    </fill>
    <fill>
      <patternFill patternType="solid">
        <fgColor theme="0"/>
        <bgColor indexed="64"/>
      </patternFill>
    </fill>
    <fill>
      <patternFill patternType="solid">
        <fgColor theme="7" tint="0.8"/>
        <bgColor indexed="64"/>
      </patternFill>
    </fill>
    <fill>
      <patternFill patternType="solid">
        <fgColor theme="4" tint="0.6"/>
        <bgColor indexed="64"/>
      </patternFill>
    </fill>
    <fill>
      <patternFill patternType="solid">
        <fgColor theme="8" tint="0.8"/>
        <bgColor indexed="64"/>
      </patternFill>
    </fill>
    <fill>
      <patternFill patternType="solid">
        <fgColor theme="4" tint="0.8"/>
        <bgColor indexed="64"/>
      </patternFill>
    </fill>
    <fill>
      <patternFill patternType="solid">
        <fgColor rgb="FF00B0F0"/>
        <bgColor indexed="64"/>
      </patternFill>
    </fill>
    <fill>
      <patternFill patternType="solid">
        <fgColor rgb="FFFFFF00"/>
        <bgColor indexed="64"/>
      </patternFill>
    </fill>
    <fill>
      <patternFill patternType="solid">
        <fgColor theme="0" tint="-0.15"/>
        <bgColor indexed="64"/>
      </patternFill>
    </fill>
    <fill>
      <patternFill patternType="solid">
        <fgColor theme="2" tint="-0.1"/>
        <bgColor indexed="64"/>
      </patternFill>
    </fill>
    <fill>
      <patternFill patternType="solid">
        <fgColor theme="5" tint="0.8"/>
        <bgColor indexed="64"/>
      </patternFill>
    </fill>
    <fill>
      <patternFill patternType="solid">
        <fgColor theme="9" tint="0.8"/>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style="thin">
        <color indexed="64"/>
      </right>
      <top style="thin">
        <color indexed="64"/>
      </top>
      <bottom style="thin">
        <color indexed="64"/>
      </bottom>
      <diagonal/>
    </border>
    <border>
      <left style="medium">
        <color auto="1"/>
      </left>
      <right/>
      <top/>
      <bottom/>
      <diagonal/>
    </border>
    <border>
      <left style="medium">
        <color auto="1"/>
      </left>
      <right/>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top/>
      <bottom/>
      <diagonal/>
    </border>
    <border>
      <left style="mediumDashed">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right style="mediumDashed">
        <color indexed="64"/>
      </right>
      <top/>
      <bottom/>
      <diagonal/>
    </border>
    <border>
      <left/>
      <right style="mediumDashed">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43">
    <xf numFmtId="0" fontId="0" fillId="0" borderId="0" xfId="0">
      <alignment vertical="center"/>
    </xf>
    <xf numFmtId="0" fontId="0" fillId="0" borderId="0" xfId="0" applyAlignment="1">
      <alignment horizontal="center" vertical="center"/>
    </xf>
    <xf numFmtId="0" fontId="2" fillId="2" borderId="0" xfId="0" applyFont="1" applyFill="1" applyAlignment="1">
      <alignment horizontal="center" vertical="top"/>
    </xf>
    <xf numFmtId="0" fontId="3" fillId="0" borderId="0" xfId="0" applyFont="1" applyAlignment="1">
      <alignment vertical="center" wrapText="1"/>
    </xf>
    <xf numFmtId="0" fontId="4" fillId="0" borderId="0" xfId="0" applyFont="1" applyAlignment="1">
      <alignment vertical="center" wrapText="1" shrinkToFit="1"/>
    </xf>
    <xf numFmtId="0" fontId="3" fillId="0" borderId="0" xfId="0" applyFont="1">
      <alignment vertical="center"/>
    </xf>
    <xf numFmtId="0" fontId="3" fillId="3" borderId="0" xfId="0" applyFont="1" applyFill="1" applyAlignment="1">
      <alignment vertical="center" wrapText="1"/>
    </xf>
    <xf numFmtId="0" fontId="5" fillId="4" borderId="0" xfId="0" applyFont="1" applyFill="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lignment vertical="center"/>
    </xf>
    <xf numFmtId="0" fontId="3" fillId="0" borderId="0" xfId="0" applyFont="1" applyAlignment="1">
      <alignment horizontal="center" vertical="center" shrinkToFit="1"/>
    </xf>
    <xf numFmtId="0" fontId="6" fillId="0" borderId="2" xfId="0" applyFont="1" applyBorder="1" applyAlignment="1">
      <alignment vertical="center" shrinkToFit="1"/>
    </xf>
    <xf numFmtId="0" fontId="5" fillId="4" borderId="0" xfId="0" applyFont="1" applyFill="1">
      <alignment vertical="center"/>
    </xf>
    <xf numFmtId="0" fontId="7" fillId="0" borderId="0" xfId="0" applyFont="1" applyFill="1" applyAlignment="1">
      <alignment vertical="center" wrapText="1"/>
    </xf>
    <xf numFmtId="0" fontId="3" fillId="0" borderId="0" xfId="0" applyFont="1" applyAlignment="1">
      <alignment horizontal="center" vertical="top" wrapText="1"/>
    </xf>
    <xf numFmtId="0" fontId="0" fillId="0" borderId="0" xfId="0" applyFont="1" applyAlignment="1">
      <alignment vertical="top" wrapText="1"/>
    </xf>
    <xf numFmtId="0" fontId="8" fillId="0" borderId="0" xfId="0" applyFont="1" applyAlignment="1">
      <alignment horizontal="left" vertical="center" shrinkToFit="1"/>
    </xf>
    <xf numFmtId="0" fontId="5" fillId="4" borderId="0" xfId="0" applyFont="1" applyFill="1" applyAlignment="1">
      <alignment horizontal="left" vertical="center"/>
    </xf>
    <xf numFmtId="58" fontId="6" fillId="3" borderId="1" xfId="0" applyNumberFormat="1" applyFont="1" applyFill="1" applyBorder="1" applyAlignment="1" applyProtection="1">
      <alignment horizontal="center" vertical="center" shrinkToFit="1"/>
      <protection locked="0"/>
    </xf>
    <xf numFmtId="38" fontId="6" fillId="3" borderId="2" xfId="1" applyFont="1" applyFill="1" applyBorder="1" applyProtection="1">
      <alignment vertical="center"/>
      <protection locked="0"/>
    </xf>
    <xf numFmtId="38" fontId="6" fillId="0" borderId="2" xfId="1" applyFont="1" applyBorder="1" applyProtection="1">
      <alignment vertical="center"/>
    </xf>
    <xf numFmtId="0" fontId="6"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horizontal="left" vertical="center" wrapText="1"/>
    </xf>
    <xf numFmtId="0" fontId="10" fillId="2" borderId="5" xfId="0" applyFont="1" applyFill="1" applyBorder="1" applyAlignment="1">
      <alignment horizontal="center" vertical="center"/>
    </xf>
    <xf numFmtId="0" fontId="10"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11" fillId="0" borderId="5" xfId="0" applyFont="1" applyBorder="1" applyAlignment="1">
      <alignment vertical="center" shrinkToFit="1"/>
    </xf>
    <xf numFmtId="0" fontId="12" fillId="0" borderId="5" xfId="0" applyFont="1" applyBorder="1" applyAlignment="1">
      <alignment horizontal="left" vertical="center" shrinkToFit="1"/>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0" borderId="9" xfId="0" applyFont="1" applyBorder="1" applyAlignment="1">
      <alignment vertical="center" shrinkToFit="1"/>
    </xf>
    <xf numFmtId="0" fontId="6" fillId="0" borderId="10"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vertical="center" wrapText="1" shrinkToFit="1"/>
    </xf>
    <xf numFmtId="0" fontId="14" fillId="4" borderId="0" xfId="0" applyFont="1" applyFill="1" applyAlignment="1">
      <alignment vertical="center" wrapText="1"/>
    </xf>
    <xf numFmtId="0" fontId="11" fillId="0" borderId="0" xfId="0" applyFont="1" applyAlignment="1">
      <alignment vertical="center" shrinkToFit="1"/>
    </xf>
    <xf numFmtId="0" fontId="12" fillId="0" borderId="0" xfId="0" applyFont="1" applyAlignment="1">
      <alignment horizontal="left" vertical="center" shrinkToFit="1"/>
    </xf>
    <xf numFmtId="0" fontId="13" fillId="0" borderId="5" xfId="0" applyFont="1" applyBorder="1">
      <alignment vertical="center"/>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xf>
    <xf numFmtId="38" fontId="6" fillId="6" borderId="13" xfId="1" applyFont="1" applyFill="1" applyBorder="1" applyAlignment="1" applyProtection="1">
      <alignment horizontal="center" vertical="center" shrinkToFit="1"/>
    </xf>
    <xf numFmtId="38" fontId="6" fillId="6" borderId="14" xfId="1" applyFont="1" applyFill="1" applyBorder="1" applyAlignment="1" applyProtection="1">
      <alignment horizontal="center" vertical="center" shrinkToFit="1"/>
    </xf>
    <xf numFmtId="38" fontId="6" fillId="6" borderId="15" xfId="0" applyNumberFormat="1" applyFont="1" applyFill="1" applyBorder="1" applyAlignment="1">
      <alignment horizontal="center" vertical="center"/>
    </xf>
    <xf numFmtId="0" fontId="7" fillId="0" borderId="0" xfId="0" applyFont="1" applyAlignment="1">
      <alignment vertical="center" wrapText="1" shrinkToFit="1"/>
    </xf>
    <xf numFmtId="0" fontId="16" fillId="0" borderId="0" xfId="0" applyFont="1">
      <alignment vertical="center"/>
    </xf>
    <xf numFmtId="0" fontId="0" fillId="5" borderId="16" xfId="0" applyFont="1" applyFill="1" applyBorder="1" applyAlignment="1">
      <alignment horizontal="center" vertical="center"/>
    </xf>
    <xf numFmtId="0" fontId="0" fillId="5" borderId="6" xfId="0" applyFont="1" applyFill="1" applyBorder="1" applyAlignment="1">
      <alignment horizontal="center" vertical="center"/>
    </xf>
    <xf numFmtId="0" fontId="17"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center" wrapText="1" shrinkToFit="1"/>
    </xf>
    <xf numFmtId="0" fontId="0" fillId="5" borderId="9" xfId="0" applyFont="1" applyFill="1" applyBorder="1" applyAlignment="1">
      <alignment horizontal="center" vertical="center"/>
    </xf>
    <xf numFmtId="0" fontId="0" fillId="5" borderId="1" xfId="0" applyFont="1" applyFill="1" applyBorder="1" applyAlignment="1">
      <alignment horizontal="center" vertical="center" wrapText="1"/>
    </xf>
    <xf numFmtId="0" fontId="7"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vertical="center" wrapText="1"/>
    </xf>
    <xf numFmtId="0" fontId="14" fillId="0" borderId="0" xfId="0" applyFont="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6" fillId="0" borderId="1" xfId="0" applyNumberFormat="1" applyFont="1" applyBorder="1" applyAlignment="1">
      <alignment horizontal="center" vertical="center"/>
    </xf>
    <xf numFmtId="0" fontId="0" fillId="0" borderId="0" xfId="0" applyAlignment="1">
      <alignment horizontal="center" vertical="center" shrinkToFit="1"/>
    </xf>
    <xf numFmtId="0" fontId="19" fillId="0" borderId="0" xfId="2" applyFont="1" applyFill="1" applyBorder="1" applyAlignment="1" applyProtection="1">
      <alignment horizontal="center" vertical="center" shrinkToFit="1"/>
    </xf>
    <xf numFmtId="0" fontId="0" fillId="0" borderId="5" xfId="0" applyFont="1" applyBorder="1" applyAlignment="1">
      <alignment horizontal="center" vertical="center" wrapText="1"/>
    </xf>
    <xf numFmtId="0" fontId="0" fillId="0" borderId="5" xfId="0" applyBorder="1" applyAlignment="1">
      <alignment horizontal="center" vertical="center"/>
    </xf>
    <xf numFmtId="0" fontId="20"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7" borderId="6" xfId="0" applyFill="1" applyBorder="1" applyAlignment="1">
      <alignment horizontal="center" vertical="center"/>
    </xf>
    <xf numFmtId="38" fontId="0" fillId="0" borderId="6" xfId="1" applyFont="1" applyBorder="1" applyAlignment="1" applyProtection="1">
      <alignment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0" borderId="9" xfId="0" applyBorder="1" applyAlignment="1">
      <alignment horizontal="center" vertical="center"/>
    </xf>
    <xf numFmtId="38" fontId="0" fillId="0" borderId="1" xfId="1" applyFont="1" applyBorder="1" applyAlignment="1" applyProtection="1">
      <alignment vertical="center"/>
    </xf>
    <xf numFmtId="58" fontId="7" fillId="8" borderId="0" xfId="0" applyNumberFormat="1" applyFont="1" applyFill="1" applyAlignment="1">
      <alignment vertical="center" shrinkToFit="1"/>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7" borderId="1" xfId="0" applyFill="1" applyBorder="1" applyAlignment="1">
      <alignment horizontal="center" vertical="center"/>
    </xf>
    <xf numFmtId="0" fontId="0" fillId="7" borderId="20" xfId="0" applyFill="1" applyBorder="1" applyAlignment="1">
      <alignment horizontal="center" vertical="center"/>
    </xf>
    <xf numFmtId="0" fontId="0" fillId="7" borderId="21" xfId="0" applyFill="1" applyBorder="1" applyAlignment="1">
      <alignment horizontal="center" vertical="center"/>
    </xf>
    <xf numFmtId="58" fontId="7" fillId="0" borderId="0" xfId="0" applyNumberFormat="1" applyFont="1" applyAlignment="1">
      <alignment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38" fontId="0" fillId="0" borderId="1" xfId="1" applyFont="1" applyBorder="1" applyAlignment="1" applyProtection="1">
      <alignment horizontal="center" vertical="center"/>
    </xf>
    <xf numFmtId="0" fontId="0" fillId="0" borderId="18" xfId="0" applyBorder="1" applyAlignment="1">
      <alignment horizontal="center" vertical="center"/>
    </xf>
    <xf numFmtId="58" fontId="0" fillId="0" borderId="0" xfId="0" applyNumberFormat="1" applyAlignment="1">
      <alignment horizontal="left" vertical="center"/>
    </xf>
    <xf numFmtId="0" fontId="0" fillId="0" borderId="1" xfId="0" applyBorder="1">
      <alignment vertical="center"/>
    </xf>
    <xf numFmtId="38" fontId="0" fillId="0" borderId="1" xfId="1" applyFont="1" applyBorder="1" applyProtection="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lignment vertical="center"/>
    </xf>
    <xf numFmtId="0" fontId="0" fillId="0" borderId="22" xfId="0" applyBorder="1" applyAlignment="1">
      <alignment horizontal="center" vertical="center" shrinkToFit="1"/>
    </xf>
    <xf numFmtId="0" fontId="0" fillId="0" borderId="22" xfId="0" applyBorder="1" applyAlignment="1">
      <alignment horizontal="center" vertical="center"/>
    </xf>
    <xf numFmtId="0" fontId="0" fillId="0" borderId="1" xfId="0" applyBorder="1">
      <alignment vertical="center"/>
    </xf>
    <xf numFmtId="177" fontId="0" fillId="0" borderId="0" xfId="0" applyNumberFormat="1">
      <alignment vertical="center"/>
    </xf>
    <xf numFmtId="0" fontId="21" fillId="0" borderId="0" xfId="0" applyFont="1">
      <alignment vertical="center"/>
    </xf>
    <xf numFmtId="0" fontId="7" fillId="0" borderId="0" xfId="0" applyFont="1" applyAlignment="1">
      <alignment horizontal="center" vertical="center"/>
    </xf>
    <xf numFmtId="0" fontId="22" fillId="0" borderId="0" xfId="0" applyFont="1">
      <alignment vertical="center"/>
    </xf>
    <xf numFmtId="0" fontId="22" fillId="9"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23" fillId="0" borderId="0" xfId="0" applyFont="1" applyAlignment="1">
      <alignment vertical="top" wrapText="1"/>
    </xf>
    <xf numFmtId="0" fontId="24" fillId="0" borderId="0" xfId="0" applyFont="1" applyAlignment="1">
      <alignment vertical="top" wrapText="1"/>
    </xf>
    <xf numFmtId="0" fontId="25" fillId="10" borderId="23" xfId="0" applyFont="1" applyFill="1" applyBorder="1" applyAlignment="1">
      <alignment horizontal="center" vertical="center" wrapText="1"/>
    </xf>
    <xf numFmtId="0" fontId="7" fillId="0" borderId="6"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0" fillId="9" borderId="0" xfId="0" applyFill="1">
      <alignment vertical="center"/>
    </xf>
    <xf numFmtId="0" fontId="6" fillId="9" borderId="0" xfId="0" applyFont="1" applyFill="1" applyAlignment="1">
      <alignment vertical="center" wrapText="1"/>
    </xf>
    <xf numFmtId="0" fontId="7" fillId="0" borderId="1" xfId="0" applyFont="1" applyBorder="1" applyAlignment="1">
      <alignment horizontal="center" vertical="center" shrinkToFit="1"/>
    </xf>
    <xf numFmtId="0" fontId="0" fillId="0" borderId="0" xfId="0" applyAlignment="1">
      <alignment vertical="center" shrinkToFit="1"/>
    </xf>
    <xf numFmtId="0" fontId="6" fillId="9" borderId="0" xfId="0" applyFont="1" applyFill="1" applyAlignment="1">
      <alignment horizontal="center" vertical="center"/>
    </xf>
    <xf numFmtId="0" fontId="25" fillId="10" borderId="24" xfId="0" applyFont="1" applyFill="1" applyBorder="1" applyAlignment="1">
      <alignment horizontal="center" vertical="center" wrapText="1"/>
    </xf>
    <xf numFmtId="0" fontId="7" fillId="0" borderId="25" xfId="0" applyFont="1" applyBorder="1" applyAlignment="1">
      <alignment horizontal="center" vertical="center" shrinkToFi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5" fillId="11" borderId="28" xfId="0" applyFont="1" applyFill="1" applyBorder="1" applyAlignment="1">
      <alignment horizontal="center" vertical="center" wrapText="1"/>
    </xf>
    <xf numFmtId="0" fontId="7" fillId="0" borderId="29" xfId="0" applyFont="1" applyBorder="1" applyAlignment="1">
      <alignment horizontal="center" vertical="center" shrinkToFit="1"/>
    </xf>
    <xf numFmtId="0" fontId="7" fillId="0" borderId="30" xfId="0" applyFont="1" applyBorder="1" applyAlignment="1">
      <alignment horizontal="center" vertical="center" wrapText="1"/>
    </xf>
    <xf numFmtId="0" fontId="7" fillId="0" borderId="31" xfId="0" applyFont="1" applyBorder="1" applyAlignment="1"/>
    <xf numFmtId="0" fontId="25" fillId="11" borderId="23" xfId="0" applyFont="1" applyFill="1" applyBorder="1" applyAlignment="1">
      <alignment horizontal="center" vertical="center" wrapText="1"/>
    </xf>
    <xf numFmtId="0" fontId="7" fillId="0" borderId="2"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wrapText="1"/>
    </xf>
    <xf numFmtId="0" fontId="7" fillId="0" borderId="34" xfId="0" applyFont="1" applyBorder="1" applyAlignment="1"/>
    <xf numFmtId="0" fontId="25" fillId="11" borderId="24"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5" fillId="12" borderId="36" xfId="0"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19" fillId="9" borderId="0" xfId="2" applyFont="1" applyFill="1" applyBorder="1" applyAlignment="1">
      <alignment horizontal="center" vertical="center"/>
    </xf>
    <xf numFmtId="0" fontId="23" fillId="0" borderId="0" xfId="0" applyFont="1" applyAlignment="1">
      <alignment vertical="center" wrapText="1"/>
    </xf>
  </cellXfs>
  <cellStyles count="3">
    <cellStyle name="標準" xfId="0" builtinId="0"/>
    <cellStyle name="桁区切り" xfId="1" builtinId="6"/>
    <cellStyle name="ハイパーリンク" xfId="2" builtinId="8"/>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Sheet2!A1" /><Relationship Id="rId2" Type="http://schemas.openxmlformats.org/officeDocument/2006/relationships/image" Target="../media/image1.jpg" /></Relationships>
</file>

<file path=xl/drawings/_rels/drawing2.xml.rels><?xml version="1.0" encoding="UTF-8"?><Relationships xmlns="http://schemas.openxmlformats.org/package/2006/relationships"><Relationship Id="rId1" Type="http://schemas.openxmlformats.org/officeDocument/2006/relationships/hyperlink" Target="#Sheet2!A14" /><Relationship Id="rId2" Type="http://schemas.openxmlformats.org/officeDocument/2006/relationships/hyperlink" Target="#Sheet2!A41" /><Relationship Id="rId3" Type="http://schemas.openxmlformats.org/officeDocument/2006/relationships/hyperlink" Target="#Sheet2!A80" /><Relationship Id="rId4" Type="http://schemas.openxmlformats.org/officeDocument/2006/relationships/image" Target="../media/image2.emf" /><Relationship Id="rId5" Type="http://schemas.openxmlformats.org/officeDocument/2006/relationships/image" Target="../media/image3.emf" /><Relationship Id="rId6" Type="http://schemas.openxmlformats.org/officeDocument/2006/relationships/image" Target="../media/image4.emf" /><Relationship Id="rId7" Type="http://schemas.openxmlformats.org/officeDocument/2006/relationships/image" Target="../media/image5.emf" /><Relationship Id="rId8"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388620</xdr:colOff>
      <xdr:row>8</xdr:row>
      <xdr:rowOff>24765</xdr:rowOff>
    </xdr:from>
    <xdr:to xmlns:xdr="http://schemas.openxmlformats.org/drawingml/2006/spreadsheetDrawing">
      <xdr:col>9</xdr:col>
      <xdr:colOff>835025</xdr:colOff>
      <xdr:row>14</xdr:row>
      <xdr:rowOff>80645</xdr:rowOff>
    </xdr:to>
    <xdr:sp macro="" textlink="">
      <xdr:nvSpPr>
        <xdr:cNvPr id="2" name="角丸四角形 1"/>
        <xdr:cNvSpPr/>
      </xdr:nvSpPr>
      <xdr:spPr>
        <a:xfrm>
          <a:off x="4391660" y="2265045"/>
          <a:ext cx="4263390" cy="1798955"/>
        </a:xfrm>
        <a:prstGeom prst="roundRect">
          <a:avLst>
            <a:gd name="adj" fmla="val 2552"/>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ctr"/>
          <a:r>
            <a:rPr kumimoji="1" lang="ja-JP" altLang="en-US" sz="1200" b="1">
              <a:solidFill>
                <a:schemeClr val="tx1"/>
              </a:solidFill>
              <a:latin typeface="+mn-ea"/>
              <a:ea typeface="+mn-ea"/>
            </a:rPr>
            <a:t>年齢・学年について</a:t>
          </a:r>
          <a:endParaRPr kumimoji="1" lang="en-US" altLang="ja-JP" sz="1200" b="1">
            <a:solidFill>
              <a:schemeClr val="tx1"/>
            </a:solidFill>
            <a:latin typeface="+mn-ea"/>
            <a:ea typeface="+mn-ea"/>
          </a:endParaRPr>
        </a:p>
        <a:p>
          <a:pPr algn="l"/>
          <a:r>
            <a:rPr kumimoji="1" lang="ja-JP" altLang="en-US" sz="1200" b="1">
              <a:solidFill>
                <a:schemeClr val="tx1"/>
              </a:solidFill>
              <a:latin typeface="+mn-ea"/>
              <a:ea typeface="+mn-ea"/>
            </a:rPr>
            <a:t>小学校入学前のお子さんは令和７年４月１日時点の年齢を、小学校以上のお子さんは令和７年度の学年を選択してください。</a:t>
          </a:r>
          <a:endParaRPr kumimoji="1" lang="en-US" altLang="ja-JP" sz="1200" b="1">
            <a:solidFill>
              <a:schemeClr val="tx1"/>
            </a:solidFill>
            <a:latin typeface="+mn-ea"/>
            <a:ea typeface="+mn-ea"/>
          </a:endParaRPr>
        </a:p>
        <a:p>
          <a:pPr algn="l"/>
          <a:r>
            <a:rPr kumimoji="1" lang="en-US" altLang="ja-JP" sz="1050">
              <a:solidFill>
                <a:schemeClr val="tx1"/>
              </a:solidFill>
              <a:effectLst/>
              <a:latin typeface="+mn-ea"/>
              <a:ea typeface="+mn-ea"/>
              <a:cs typeface="+mn-cs"/>
            </a:rPr>
            <a:t>(</a:t>
          </a:r>
          <a:r>
            <a:rPr kumimoji="1" lang="ja-JP" altLang="ja-JP" sz="1050">
              <a:solidFill>
                <a:schemeClr val="tx1"/>
              </a:solidFill>
              <a:effectLst/>
              <a:latin typeface="+mn-ea"/>
              <a:ea typeface="+mn-ea"/>
              <a:cs typeface="+mn-cs"/>
            </a:rPr>
            <a:t>例</a:t>
          </a:r>
          <a:r>
            <a:rPr kumimoji="1" lang="ja-JP" altLang="en-US" sz="1050">
              <a:solidFill>
                <a:schemeClr val="tx1"/>
              </a:solidFill>
              <a:effectLst/>
              <a:latin typeface="+mn-ea"/>
              <a:ea typeface="+mn-ea"/>
              <a:cs typeface="+mn-cs"/>
            </a:rPr>
            <a:t>１</a:t>
          </a:r>
          <a:r>
            <a:rPr kumimoji="1" lang="en-US" altLang="ja-JP" sz="1050">
              <a:solidFill>
                <a:schemeClr val="tx1"/>
              </a:solidFill>
              <a:effectLst/>
              <a:latin typeface="+mn-ea"/>
              <a:ea typeface="+mn-ea"/>
              <a:cs typeface="+mn-cs"/>
            </a:rPr>
            <a:t>)</a:t>
          </a:r>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ea"/>
              <a:ea typeface="+mn-ea"/>
              <a:cs typeface="+mn-cs"/>
            </a:rPr>
            <a:t>令和３年４月１日生⇒４歳、令和３年４月２日生⇒３歳</a:t>
          </a:r>
          <a:endParaRPr kumimoji="1" lang="en-US" altLang="ja-JP" sz="1050">
            <a:solidFill>
              <a:schemeClr val="tx1"/>
            </a:solidFill>
            <a:latin typeface="+mn-ea"/>
            <a:ea typeface="+mn-ea"/>
          </a:endParaRPr>
        </a:p>
        <a:p>
          <a:pPr algn="l"/>
          <a:r>
            <a:rPr kumimoji="1" lang="en-US" altLang="ja-JP" sz="1050">
              <a:solidFill>
                <a:schemeClr val="tx1"/>
              </a:solidFill>
              <a:latin typeface="+mn-ea"/>
              <a:ea typeface="+mn-ea"/>
            </a:rPr>
            <a:t>(</a:t>
          </a:r>
          <a:r>
            <a:rPr kumimoji="1" lang="ja-JP" altLang="en-US" sz="1050">
              <a:solidFill>
                <a:schemeClr val="tx1"/>
              </a:solidFill>
              <a:latin typeface="+mn-ea"/>
              <a:ea typeface="+mn-ea"/>
            </a:rPr>
            <a:t>例２</a:t>
          </a:r>
          <a:r>
            <a:rPr kumimoji="1" lang="en-US" altLang="ja-JP" sz="1050">
              <a:solidFill>
                <a:schemeClr val="tx1"/>
              </a:solidFill>
              <a:latin typeface="+mn-ea"/>
              <a:ea typeface="+mn-ea"/>
            </a:rPr>
            <a:t>)</a:t>
          </a:r>
          <a:r>
            <a:rPr kumimoji="1" lang="ja-JP" altLang="en-US" sz="1050">
              <a:solidFill>
                <a:schemeClr val="tx1"/>
              </a:solidFill>
              <a:latin typeface="+mn-ea"/>
              <a:ea typeface="+mn-ea"/>
            </a:rPr>
            <a:t>　このシミュレーションを４月に利用する場合</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a:t>
          </a:r>
          <a:r>
            <a:rPr kumimoji="1" lang="ja-JP" altLang="en-US" sz="1000">
              <a:solidFill>
                <a:schemeClr val="tx1"/>
              </a:solidFill>
              <a:latin typeface="+mn-ea"/>
              <a:ea typeface="+mn-ea"/>
            </a:rPr>
            <a:t>お子さんが６月生まれ</a:t>
          </a:r>
          <a:r>
            <a:rPr kumimoji="1" lang="en-US" altLang="ja-JP" sz="1000">
              <a:solidFill>
                <a:schemeClr val="tx1"/>
              </a:solidFill>
              <a:latin typeface="+mn-ea"/>
              <a:ea typeface="+mn-ea"/>
            </a:rPr>
            <a:t>(</a:t>
          </a:r>
          <a:r>
            <a:rPr kumimoji="1" lang="ja-JP" altLang="en-US" sz="1000">
              <a:solidFill>
                <a:schemeClr val="tx1"/>
              </a:solidFill>
              <a:latin typeface="+mn-ea"/>
              <a:ea typeface="+mn-ea"/>
            </a:rPr>
            <a:t>現在２歳</a:t>
          </a:r>
          <a:r>
            <a:rPr kumimoji="1" lang="en-US" altLang="ja-JP" sz="1000">
              <a:solidFill>
                <a:schemeClr val="tx1"/>
              </a:solidFill>
              <a:latin typeface="+mn-ea"/>
              <a:ea typeface="+mn-ea"/>
            </a:rPr>
            <a:t>)</a:t>
          </a:r>
          <a:r>
            <a:rPr kumimoji="1" lang="ja-JP" altLang="en-US" sz="1000">
              <a:solidFill>
                <a:schemeClr val="tx1"/>
              </a:solidFill>
              <a:latin typeface="+mn-ea"/>
              <a:ea typeface="+mn-ea"/>
            </a:rPr>
            <a:t>　⇒　年齢は「</a:t>
          </a:r>
          <a:r>
            <a:rPr kumimoji="1" lang="en-US" altLang="ja-JP" sz="1000">
              <a:solidFill>
                <a:schemeClr val="tx1"/>
              </a:solidFill>
              <a:latin typeface="+mn-ea"/>
              <a:ea typeface="+mn-ea"/>
            </a:rPr>
            <a:t>0</a:t>
          </a:r>
          <a:r>
            <a:rPr kumimoji="1" lang="ja-JP" altLang="en-US" sz="1000">
              <a:solidFill>
                <a:schemeClr val="tx1"/>
              </a:solidFill>
              <a:latin typeface="+mn-ea"/>
              <a:ea typeface="+mn-ea"/>
            </a:rPr>
            <a:t>～</a:t>
          </a:r>
          <a:r>
            <a:rPr kumimoji="1" lang="en-US" altLang="ja-JP" sz="1000">
              <a:solidFill>
                <a:schemeClr val="tx1"/>
              </a:solidFill>
              <a:latin typeface="+mn-ea"/>
              <a:ea typeface="+mn-ea"/>
            </a:rPr>
            <a:t>2</a:t>
          </a:r>
          <a:r>
            <a:rPr kumimoji="1" lang="ja-JP" altLang="en-US" sz="1000">
              <a:solidFill>
                <a:schemeClr val="tx1"/>
              </a:solidFill>
              <a:latin typeface="+mn-ea"/>
              <a:ea typeface="+mn-ea"/>
            </a:rPr>
            <a:t>歳」を選択してください。</a:t>
          </a:r>
          <a:endParaRPr kumimoji="1" lang="en-US" altLang="ja-JP" sz="1000">
            <a:solidFill>
              <a:schemeClr val="tx1"/>
            </a:solidFill>
            <a:latin typeface="+mn-ea"/>
            <a:ea typeface="+mn-ea"/>
          </a:endParaRPr>
        </a:p>
        <a:p>
          <a:pPr algn="l"/>
          <a:r>
            <a:rPr kumimoji="1" lang="ja-JP" altLang="en-US" sz="1000">
              <a:solidFill>
                <a:schemeClr val="tx1"/>
              </a:solidFill>
              <a:latin typeface="+mn-ea"/>
              <a:ea typeface="+mn-ea"/>
            </a:rPr>
            <a:t>　お子さんが３月生まれ（現在３歳） </a:t>
          </a:r>
          <a:r>
            <a:rPr kumimoji="1" lang="ja-JP" altLang="ja-JP" sz="1000">
              <a:solidFill>
                <a:schemeClr val="tx1"/>
              </a:solidFill>
              <a:latin typeface="+mn-ea"/>
              <a:ea typeface="+mn-ea"/>
              <a:cs typeface="+mn-cs"/>
            </a:rPr>
            <a:t>⇒　年齢は「</a:t>
          </a:r>
          <a:r>
            <a:rPr kumimoji="1" lang="en-US" altLang="ja-JP" sz="1000">
              <a:solidFill>
                <a:schemeClr val="tx1"/>
              </a:solidFill>
              <a:latin typeface="+mn-ea"/>
              <a:ea typeface="+mn-ea"/>
              <a:cs typeface="+mn-cs"/>
            </a:rPr>
            <a:t>3</a:t>
          </a:r>
          <a:r>
            <a:rPr kumimoji="1" lang="ja-JP" altLang="ja-JP" sz="1000">
              <a:solidFill>
                <a:schemeClr val="tx1"/>
              </a:solidFill>
              <a:latin typeface="+mn-ea"/>
              <a:ea typeface="+mn-ea"/>
              <a:cs typeface="+mn-cs"/>
            </a:rPr>
            <a:t>～</a:t>
          </a:r>
          <a:r>
            <a:rPr kumimoji="1" lang="en-US" altLang="ja-JP" sz="1000">
              <a:solidFill>
                <a:schemeClr val="tx1"/>
              </a:solidFill>
              <a:latin typeface="+mn-ea"/>
              <a:ea typeface="+mn-ea"/>
              <a:cs typeface="+mn-cs"/>
            </a:rPr>
            <a:t>5</a:t>
          </a:r>
          <a:r>
            <a:rPr kumimoji="1" lang="ja-JP" altLang="ja-JP" sz="1000">
              <a:solidFill>
                <a:schemeClr val="tx1"/>
              </a:solidFill>
              <a:latin typeface="+mn-ea"/>
              <a:ea typeface="+mn-ea"/>
              <a:cs typeface="+mn-cs"/>
            </a:rPr>
            <a:t>歳」を選択してください。</a:t>
          </a:r>
          <a:endParaRPr kumimoji="1" lang="en-US" altLang="ja-JP" sz="1000">
            <a:solidFill>
              <a:schemeClr val="tx1"/>
            </a:solidFill>
            <a:latin typeface="+mn-ea"/>
            <a:ea typeface="+mn-ea"/>
            <a:cs typeface="+mn-cs"/>
          </a:endParaRPr>
        </a:p>
        <a:p>
          <a:pPr algn="l"/>
          <a:r>
            <a:rPr kumimoji="1" lang="en-US" altLang="ja-JP" sz="1050" b="1">
              <a:solidFill>
                <a:srgbClr val="002060"/>
              </a:solidFill>
              <a:latin typeface="+mn-ea"/>
              <a:ea typeface="+mn-ea"/>
              <a:cs typeface="+mn-cs"/>
            </a:rPr>
            <a:t>※</a:t>
          </a:r>
          <a:r>
            <a:rPr kumimoji="1" lang="ja-JP" altLang="en-US" sz="1050" b="1">
              <a:solidFill>
                <a:srgbClr val="002060"/>
              </a:solidFill>
              <a:latin typeface="+mn-ea"/>
              <a:ea typeface="+mn-ea"/>
              <a:cs typeface="+mn-cs"/>
            </a:rPr>
            <a:t>満３歳で幼稚園・認定こども園（教育利用）を利用される場合は、「３～５歳」を選択してください。</a:t>
          </a:r>
          <a:endParaRPr kumimoji="1" lang="en-US" altLang="ja-JP" sz="1050" b="1">
            <a:solidFill>
              <a:srgbClr val="002060"/>
            </a:solidFill>
            <a:latin typeface="+mn-ea"/>
            <a:ea typeface="+mn-ea"/>
            <a:cs typeface="+mn-cs"/>
          </a:endParaRPr>
        </a:p>
      </xdr:txBody>
    </xdr:sp>
    <xdr:clientData/>
  </xdr:twoCellAnchor>
  <xdr:twoCellAnchor>
    <xdr:from xmlns:xdr="http://schemas.openxmlformats.org/drawingml/2006/spreadsheetDrawing">
      <xdr:col>5</xdr:col>
      <xdr:colOff>38100</xdr:colOff>
      <xdr:row>17</xdr:row>
      <xdr:rowOff>10795</xdr:rowOff>
    </xdr:from>
    <xdr:to xmlns:xdr="http://schemas.openxmlformats.org/drawingml/2006/spreadsheetDrawing">
      <xdr:col>9</xdr:col>
      <xdr:colOff>835025</xdr:colOff>
      <xdr:row>21</xdr:row>
      <xdr:rowOff>19050</xdr:rowOff>
    </xdr:to>
    <xdr:sp macro="" textlink="">
      <xdr:nvSpPr>
        <xdr:cNvPr id="3" name="角丸四角形 2"/>
        <xdr:cNvSpPr/>
      </xdr:nvSpPr>
      <xdr:spPr>
        <a:xfrm>
          <a:off x="4444365" y="4489450"/>
          <a:ext cx="4210685" cy="1016000"/>
        </a:xfrm>
        <a:prstGeom prst="roundRect">
          <a:avLst>
            <a:gd name="adj" fmla="val 2675"/>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chemeClr val="tx1"/>
              </a:solidFill>
              <a:latin typeface="+mn-ea"/>
              <a:ea typeface="+mn-ea"/>
            </a:rPr>
            <a:t>１　</a:t>
          </a:r>
          <a:r>
            <a:rPr kumimoji="1" lang="ja-JP" altLang="en-US" sz="1050" b="1">
              <a:solidFill>
                <a:schemeClr val="tx1"/>
              </a:solidFill>
              <a:latin typeface="+mn-ea"/>
              <a:ea typeface="+mn-ea"/>
            </a:rPr>
            <a:t>算定月により対象となる市民税額の課税年度が違います。</a:t>
          </a:r>
          <a:endParaRPr kumimoji="1" lang="en-US" altLang="ja-JP" sz="1050" b="1">
            <a:solidFill>
              <a:schemeClr val="tx1"/>
            </a:solidFill>
            <a:latin typeface="+mn-ea"/>
            <a:ea typeface="+mn-ea"/>
          </a:endParaRPr>
        </a:p>
        <a:p>
          <a:pPr algn="l"/>
          <a:r>
            <a:rPr kumimoji="1" lang="ja-JP" altLang="en-US" sz="1050">
              <a:solidFill>
                <a:schemeClr val="tx1"/>
              </a:solidFill>
              <a:latin typeface="+mn-ea"/>
              <a:ea typeface="+mn-ea"/>
            </a:rPr>
            <a:t>　令和 </a:t>
          </a:r>
          <a:r>
            <a:rPr kumimoji="1" lang="en-US" altLang="ja-JP" sz="1050">
              <a:solidFill>
                <a:schemeClr val="tx1"/>
              </a:solidFill>
              <a:latin typeface="+mn-ea"/>
              <a:ea typeface="+mn-ea"/>
            </a:rPr>
            <a:t>6</a:t>
          </a:r>
          <a:r>
            <a:rPr kumimoji="1" lang="ja-JP" altLang="en-US" sz="1050">
              <a:solidFill>
                <a:schemeClr val="tx1"/>
              </a:solidFill>
              <a:latin typeface="+mn-ea"/>
              <a:ea typeface="+mn-ea"/>
            </a:rPr>
            <a:t>年 </a:t>
          </a:r>
          <a:r>
            <a:rPr kumimoji="1" lang="en-US" altLang="ja-JP" sz="1050">
              <a:solidFill>
                <a:schemeClr val="tx1"/>
              </a:solidFill>
              <a:latin typeface="+mn-ea"/>
              <a:ea typeface="+mn-ea"/>
            </a:rPr>
            <a:t>9</a:t>
          </a:r>
          <a:r>
            <a:rPr kumimoji="1" lang="ja-JP" altLang="en-US" sz="1050">
              <a:solidFill>
                <a:schemeClr val="tx1"/>
              </a:solidFill>
              <a:latin typeface="+mn-ea"/>
              <a:ea typeface="+mn-ea"/>
            </a:rPr>
            <a:t>月～令和 </a:t>
          </a:r>
          <a:r>
            <a:rPr kumimoji="1" lang="en-US" altLang="ja-JP" sz="1050">
              <a:solidFill>
                <a:schemeClr val="tx1"/>
              </a:solidFill>
              <a:latin typeface="+mn-ea"/>
              <a:ea typeface="+mn-ea"/>
            </a:rPr>
            <a:t>7</a:t>
          </a:r>
          <a:r>
            <a:rPr kumimoji="1" lang="ja-JP" altLang="en-US" sz="1050">
              <a:solidFill>
                <a:schemeClr val="tx1"/>
              </a:solidFill>
              <a:latin typeface="+mn-ea"/>
              <a:ea typeface="+mn-ea"/>
            </a:rPr>
            <a:t>年</a:t>
          </a:r>
          <a:r>
            <a:rPr kumimoji="1" lang="en-US" altLang="ja-JP" sz="1050">
              <a:solidFill>
                <a:schemeClr val="tx1"/>
              </a:solidFill>
              <a:latin typeface="+mn-ea"/>
              <a:ea typeface="+mn-ea"/>
            </a:rPr>
            <a:t>(2025</a:t>
          </a:r>
          <a:r>
            <a:rPr kumimoji="1" lang="ja-JP" altLang="en-US" sz="1050">
              <a:solidFill>
                <a:schemeClr val="tx1"/>
              </a:solidFill>
              <a:latin typeface="+mn-ea"/>
              <a:ea typeface="+mn-ea"/>
            </a:rPr>
            <a:t>年</a:t>
          </a:r>
          <a:r>
            <a:rPr kumimoji="1" lang="en-US" altLang="ja-JP" sz="1050">
              <a:solidFill>
                <a:schemeClr val="tx1"/>
              </a:solidFill>
              <a:latin typeface="+mn-ea"/>
              <a:ea typeface="+mn-ea"/>
            </a:rPr>
            <a:t>) 8</a:t>
          </a:r>
          <a:r>
            <a:rPr kumimoji="1" lang="ja-JP" altLang="en-US" sz="1050">
              <a:solidFill>
                <a:schemeClr val="tx1"/>
              </a:solidFill>
              <a:latin typeface="+mn-ea"/>
              <a:ea typeface="+mn-ea"/>
            </a:rPr>
            <a:t>月分は令和 </a:t>
          </a:r>
          <a:r>
            <a:rPr kumimoji="1" lang="en-US" altLang="ja-JP" sz="1050">
              <a:solidFill>
                <a:schemeClr val="tx1"/>
              </a:solidFill>
              <a:latin typeface="+mn-ea"/>
              <a:ea typeface="+mn-ea"/>
            </a:rPr>
            <a:t>6</a:t>
          </a:r>
          <a:r>
            <a:rPr kumimoji="1" lang="ja-JP" altLang="en-US" sz="1050">
              <a:solidFill>
                <a:schemeClr val="tx1"/>
              </a:solidFill>
              <a:latin typeface="+mn-ea"/>
              <a:ea typeface="+mn-ea"/>
            </a:rPr>
            <a:t>年度の市民税額</a:t>
          </a:r>
        </a:p>
        <a:p>
          <a:pPr algn="l"/>
          <a:r>
            <a:rPr kumimoji="1" lang="ja-JP" altLang="en-US" sz="1050">
              <a:solidFill>
                <a:schemeClr val="tx1"/>
              </a:solidFill>
              <a:latin typeface="+mn-ea"/>
              <a:ea typeface="+mn-ea"/>
            </a:rPr>
            <a:t>　令和 </a:t>
          </a:r>
          <a:r>
            <a:rPr kumimoji="1" lang="en-US" altLang="ja-JP" sz="1050">
              <a:solidFill>
                <a:schemeClr val="tx1"/>
              </a:solidFill>
              <a:latin typeface="+mn-ea"/>
              <a:ea typeface="+mn-ea"/>
            </a:rPr>
            <a:t>7</a:t>
          </a:r>
          <a:r>
            <a:rPr kumimoji="1" lang="ja-JP" altLang="en-US" sz="1050">
              <a:solidFill>
                <a:schemeClr val="tx1"/>
              </a:solidFill>
              <a:latin typeface="+mn-ea"/>
              <a:ea typeface="+mn-ea"/>
            </a:rPr>
            <a:t>年 </a:t>
          </a:r>
          <a:r>
            <a:rPr kumimoji="1" lang="en-US" altLang="ja-JP" sz="1050">
              <a:solidFill>
                <a:schemeClr val="tx1"/>
              </a:solidFill>
              <a:latin typeface="+mn-ea"/>
              <a:ea typeface="+mn-ea"/>
            </a:rPr>
            <a:t>9</a:t>
          </a:r>
          <a:r>
            <a:rPr kumimoji="1" lang="ja-JP" altLang="en-US" sz="1050">
              <a:solidFill>
                <a:schemeClr val="tx1"/>
              </a:solidFill>
              <a:latin typeface="+mn-ea"/>
              <a:ea typeface="+mn-ea"/>
            </a:rPr>
            <a:t>月～令和 </a:t>
          </a:r>
          <a:r>
            <a:rPr kumimoji="1" lang="en-US" altLang="ja-JP" sz="1050">
              <a:solidFill>
                <a:schemeClr val="tx1"/>
              </a:solidFill>
              <a:latin typeface="+mn-ea"/>
              <a:ea typeface="+mn-ea"/>
            </a:rPr>
            <a:t>8</a:t>
          </a:r>
          <a:r>
            <a:rPr kumimoji="1" lang="ja-JP" altLang="en-US" sz="1050">
              <a:solidFill>
                <a:schemeClr val="tx1"/>
              </a:solidFill>
              <a:latin typeface="+mn-ea"/>
              <a:ea typeface="+mn-ea"/>
            </a:rPr>
            <a:t>年</a:t>
          </a:r>
          <a:r>
            <a:rPr kumimoji="1" lang="en-US" altLang="ja-JP" sz="1050">
              <a:solidFill>
                <a:schemeClr val="tx1"/>
              </a:solidFill>
              <a:latin typeface="+mn-ea"/>
              <a:ea typeface="+mn-ea"/>
            </a:rPr>
            <a:t>(2026</a:t>
          </a:r>
          <a:r>
            <a:rPr kumimoji="1" lang="ja-JP" altLang="en-US" sz="1050">
              <a:solidFill>
                <a:schemeClr val="tx1"/>
              </a:solidFill>
              <a:latin typeface="+mn-ea"/>
              <a:ea typeface="+mn-ea"/>
            </a:rPr>
            <a:t>年</a:t>
          </a:r>
          <a:r>
            <a:rPr kumimoji="1" lang="en-US" altLang="ja-JP" sz="1050">
              <a:solidFill>
                <a:schemeClr val="tx1"/>
              </a:solidFill>
              <a:latin typeface="+mn-ea"/>
              <a:ea typeface="+mn-ea"/>
            </a:rPr>
            <a:t>) 8</a:t>
          </a:r>
          <a:r>
            <a:rPr kumimoji="1" lang="ja-JP" altLang="en-US" sz="1050">
              <a:solidFill>
                <a:schemeClr val="tx1"/>
              </a:solidFill>
              <a:latin typeface="+mn-ea"/>
              <a:ea typeface="+mn-ea"/>
            </a:rPr>
            <a:t>月分は令和 </a:t>
          </a:r>
          <a:r>
            <a:rPr kumimoji="1" lang="en-US" altLang="ja-JP" sz="1050">
              <a:solidFill>
                <a:schemeClr val="tx1"/>
              </a:solidFill>
              <a:latin typeface="+mn-ea"/>
              <a:ea typeface="+mn-ea"/>
            </a:rPr>
            <a:t>7</a:t>
          </a:r>
          <a:r>
            <a:rPr kumimoji="1" lang="ja-JP" altLang="en-US" sz="1050">
              <a:solidFill>
                <a:schemeClr val="tx1"/>
              </a:solidFill>
              <a:latin typeface="+mn-ea"/>
              <a:ea typeface="+mn-ea"/>
            </a:rPr>
            <a:t>年度の市民税額</a:t>
          </a:r>
        </a:p>
        <a:p>
          <a:pPr algn="l"/>
          <a:r>
            <a:rPr kumimoji="1" lang="ja-JP" altLang="en-US" sz="1100" b="1">
              <a:solidFill>
                <a:schemeClr val="tx1"/>
              </a:solidFill>
              <a:latin typeface="+mn-ea"/>
              <a:ea typeface="+mn-ea"/>
            </a:rPr>
            <a:t>２　</a:t>
          </a:r>
          <a:r>
            <a:rPr kumimoji="1" lang="ja-JP" altLang="en-US" sz="1050" b="1">
              <a:solidFill>
                <a:schemeClr val="tx1"/>
              </a:solidFill>
              <a:latin typeface="+mn-ea"/>
              <a:ea typeface="+mn-ea"/>
            </a:rPr>
            <a:t>政令指定都市で課税の方は、市民税所得割額に</a:t>
          </a:r>
          <a:r>
            <a:rPr kumimoji="1" lang="en-US" altLang="ja-JP" sz="1050" b="1">
              <a:solidFill>
                <a:schemeClr val="tx1"/>
              </a:solidFill>
              <a:latin typeface="+mn-ea"/>
              <a:ea typeface="+mn-ea"/>
            </a:rPr>
            <a:t>6/8</a:t>
          </a:r>
          <a:r>
            <a:rPr kumimoji="1" lang="ja-JP" altLang="en-US" sz="1050" b="1">
              <a:solidFill>
                <a:schemeClr val="tx1"/>
              </a:solidFill>
              <a:latin typeface="+mn-ea"/>
              <a:ea typeface="+mn-ea"/>
            </a:rPr>
            <a:t>を乗じてください。</a:t>
          </a:r>
          <a:endParaRPr kumimoji="1" lang="en-US" altLang="ja-JP" sz="1050" b="1">
            <a:solidFill>
              <a:schemeClr val="tx1"/>
            </a:solidFill>
            <a:latin typeface="+mn-ea"/>
            <a:ea typeface="+mn-ea"/>
          </a:endParaRPr>
        </a:p>
        <a:p>
          <a:pPr algn="l"/>
          <a:r>
            <a:rPr kumimoji="1" lang="ja-JP" altLang="en-US" sz="1050" b="0">
              <a:solidFill>
                <a:schemeClr val="tx1"/>
              </a:solidFill>
              <a:latin typeface="+mn-ea"/>
              <a:ea typeface="+mn-ea"/>
            </a:rPr>
            <a:t>　</a:t>
          </a:r>
          <a:r>
            <a:rPr kumimoji="1" lang="ja-JP" altLang="en-US" sz="1000" b="0">
              <a:solidFill>
                <a:schemeClr val="tx1"/>
              </a:solidFill>
              <a:latin typeface="+mn-ea"/>
              <a:ea typeface="+mn-ea"/>
            </a:rPr>
            <a:t>所得割額</a:t>
          </a:r>
          <a:r>
            <a:rPr kumimoji="1" lang="en-US" altLang="ja-JP" sz="1050" b="0">
              <a:solidFill>
                <a:schemeClr val="tx1"/>
              </a:solidFill>
              <a:latin typeface="+mn-ea"/>
              <a:ea typeface="+mn-ea"/>
            </a:rPr>
            <a:t>65,300</a:t>
          </a:r>
          <a:r>
            <a:rPr kumimoji="1" lang="ja-JP" altLang="en-US" sz="1000" b="0">
              <a:solidFill>
                <a:schemeClr val="tx1"/>
              </a:solidFill>
              <a:latin typeface="+mn-ea"/>
              <a:ea typeface="+mn-ea"/>
            </a:rPr>
            <a:t>円の場合</a:t>
          </a:r>
          <a:r>
            <a:rPr kumimoji="1" lang="en-US" altLang="ja-JP" sz="1050" b="0">
              <a:solidFill>
                <a:schemeClr val="tx1"/>
              </a:solidFill>
              <a:latin typeface="+mn-ea"/>
              <a:ea typeface="+mn-ea"/>
            </a:rPr>
            <a:t>65,300</a:t>
          </a:r>
          <a:r>
            <a:rPr kumimoji="1" lang="ja-JP" altLang="en-US" sz="1000" b="0">
              <a:solidFill>
                <a:schemeClr val="tx1"/>
              </a:solidFill>
              <a:latin typeface="+mn-ea"/>
              <a:ea typeface="+mn-ea"/>
            </a:rPr>
            <a:t>円</a:t>
          </a:r>
          <a:r>
            <a:rPr kumimoji="1" lang="en-US" altLang="ja-JP" sz="1000" b="0">
              <a:solidFill>
                <a:schemeClr val="tx1"/>
              </a:solidFill>
              <a:latin typeface="+mn-ea"/>
              <a:ea typeface="+mn-ea"/>
            </a:rPr>
            <a:t>×</a:t>
          </a:r>
          <a:r>
            <a:rPr kumimoji="1" lang="en-US" altLang="ja-JP" sz="1050" b="0">
              <a:solidFill>
                <a:schemeClr val="tx1"/>
              </a:solidFill>
              <a:latin typeface="+mn-ea"/>
              <a:ea typeface="+mn-ea"/>
            </a:rPr>
            <a:t>6/8</a:t>
          </a:r>
          <a:r>
            <a:rPr kumimoji="1" lang="ja-JP" altLang="en-US" sz="1050" b="0">
              <a:solidFill>
                <a:schemeClr val="tx1"/>
              </a:solidFill>
              <a:latin typeface="+mn-ea"/>
              <a:ea typeface="+mn-ea"/>
            </a:rPr>
            <a:t>＝</a:t>
          </a:r>
          <a:r>
            <a:rPr kumimoji="1" lang="en-US" altLang="ja-JP" sz="1050" b="0">
              <a:solidFill>
                <a:schemeClr val="tx1"/>
              </a:solidFill>
              <a:latin typeface="+mn-ea"/>
              <a:ea typeface="+mn-ea"/>
            </a:rPr>
            <a:t>48,975</a:t>
          </a:r>
          <a:r>
            <a:rPr kumimoji="1" lang="ja-JP" altLang="en-US" sz="1000" b="0">
              <a:solidFill>
                <a:schemeClr val="tx1"/>
              </a:solidFill>
              <a:latin typeface="+mn-ea"/>
              <a:ea typeface="+mn-ea"/>
            </a:rPr>
            <a:t>円</a:t>
          </a:r>
          <a:r>
            <a:rPr kumimoji="1" lang="ja-JP" altLang="en-US" sz="900" b="0">
              <a:solidFill>
                <a:schemeClr val="tx1"/>
              </a:solidFill>
              <a:latin typeface="+mn-ea"/>
              <a:ea typeface="+mn-ea"/>
            </a:rPr>
            <a:t>（端数処理はしません）</a:t>
          </a:r>
          <a:endParaRPr kumimoji="1" lang="en-US" altLang="ja-JP" sz="900" b="0">
            <a:solidFill>
              <a:schemeClr val="tx1"/>
            </a:solidFill>
            <a:latin typeface="+mn-ea"/>
            <a:ea typeface="+mn-ea"/>
          </a:endParaRPr>
        </a:p>
      </xdr:txBody>
    </xdr:sp>
    <xdr:clientData/>
  </xdr:twoCellAnchor>
  <xdr:twoCellAnchor>
    <xdr:from xmlns:xdr="http://schemas.openxmlformats.org/drawingml/2006/spreadsheetDrawing">
      <xdr:col>8</xdr:col>
      <xdr:colOff>221615</xdr:colOff>
      <xdr:row>15</xdr:row>
      <xdr:rowOff>18415</xdr:rowOff>
    </xdr:from>
    <xdr:to xmlns:xdr="http://schemas.openxmlformats.org/drawingml/2006/spreadsheetDrawing">
      <xdr:col>9</xdr:col>
      <xdr:colOff>835660</xdr:colOff>
      <xdr:row>17</xdr:row>
      <xdr:rowOff>153670</xdr:rowOff>
    </xdr:to>
    <xdr:grpSp>
      <xdr:nvGrpSpPr>
        <xdr:cNvPr id="6" name="グループ化 5">
          <a:hlinkClick xmlns:r="http://schemas.openxmlformats.org/officeDocument/2006/relationships" r:id="rId1"/>
        </xdr:cNvPr>
        <xdr:cNvGrpSpPr/>
      </xdr:nvGrpSpPr>
      <xdr:grpSpPr>
        <a:xfrm>
          <a:off x="7188200" y="4135120"/>
          <a:ext cx="1467485" cy="497205"/>
          <a:chOff x="6806929" y="3568700"/>
          <a:chExt cx="2044971" cy="489308"/>
        </a:xfrm>
      </xdr:grpSpPr>
      <xdr:sp macro="" textlink="">
        <xdr:nvSpPr>
          <xdr:cNvPr id="4" name="角丸四角形 3"/>
          <xdr:cNvSpPr/>
        </xdr:nvSpPr>
        <xdr:spPr>
          <a:xfrm>
            <a:off x="6806929" y="3568700"/>
            <a:ext cx="2044971" cy="306385"/>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200" b="1" u="sng">
                <a:solidFill>
                  <a:srgbClr val="002060"/>
                </a:solidFill>
              </a:rPr>
              <a:t>市民税の確認方法</a:t>
            </a:r>
          </a:p>
        </xdr:txBody>
      </xdr:sp>
      <xdr:pic macro="">
        <xdr:nvPicPr>
          <xdr:cNvPr id="12" name="図 11" descr="「イラスト マウ...」の画像検索結果"/>
          <xdr:cNvPicPr>
            <a:picLocks noChangeAspect="1" noChangeArrowheads="1"/>
          </xdr:cNvPicPr>
        </xdr:nvPicPr>
        <xdr:blipFill>
          <a:blip xmlns:r="http://schemas.openxmlformats.org/officeDocument/2006/relationships" r:embed="rId2">
            <a:duotone>
              <a:prstClr val="black"/>
              <a:srgbClr val="D9C3A5">
                <a:tint val="50000"/>
                <a:satMod val="180000"/>
              </a:srgbClr>
            </a:duotone>
          </a:blip>
          <a:stretch>
            <a:fillRect/>
          </a:stretch>
        </xdr:blipFill>
        <xdr:spPr>
          <a:xfrm>
            <a:off x="7731871" y="3807819"/>
            <a:ext cx="302040" cy="250189"/>
          </a:xfrm>
          <a:prstGeom prst="rect">
            <a:avLst/>
          </a:prstGeom>
          <a:noFill/>
        </xdr:spPr>
      </xdr:pic>
    </xdr:grpSp>
    <xdr:clientData/>
  </xdr:twoCellAnchor>
  <xdr:twoCellAnchor>
    <xdr:from xmlns:xdr="http://schemas.openxmlformats.org/drawingml/2006/spreadsheetDrawing">
      <xdr:col>5</xdr:col>
      <xdr:colOff>508000</xdr:colOff>
      <xdr:row>27</xdr:row>
      <xdr:rowOff>12700</xdr:rowOff>
    </xdr:from>
    <xdr:to xmlns:xdr="http://schemas.openxmlformats.org/drawingml/2006/spreadsheetDrawing">
      <xdr:col>9</xdr:col>
      <xdr:colOff>838200</xdr:colOff>
      <xdr:row>33</xdr:row>
      <xdr:rowOff>152400</xdr:rowOff>
    </xdr:to>
    <xdr:sp macro="" textlink="">
      <xdr:nvSpPr>
        <xdr:cNvPr id="7" name="角丸四角形 6"/>
        <xdr:cNvSpPr/>
      </xdr:nvSpPr>
      <xdr:spPr>
        <a:xfrm>
          <a:off x="4914265" y="7120255"/>
          <a:ext cx="3743960" cy="1673225"/>
        </a:xfrm>
        <a:prstGeom prst="roundRect">
          <a:avLst>
            <a:gd name="adj" fmla="val 2675"/>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050" b="1">
              <a:solidFill>
                <a:schemeClr val="tx1"/>
              </a:solidFill>
              <a:latin typeface="+mn-ea"/>
              <a:ea typeface="+mn-ea"/>
            </a:rPr>
            <a:t>１　次の施設に入所・通所（予定）のお子さんは、同時在園と扱い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　ますので、</a:t>
          </a:r>
          <a:r>
            <a:rPr kumimoji="1" lang="ja-JP" altLang="en-US" sz="1100" b="1">
              <a:solidFill>
                <a:srgbClr val="002060"/>
              </a:solidFill>
              <a:latin typeface="+mn-ea"/>
              <a:ea typeface="+mn-ea"/>
            </a:rPr>
            <a:t>「</a:t>
          </a:r>
          <a:r>
            <a:rPr kumimoji="1" lang="ja-JP" altLang="en-US" sz="1100" b="1" u="sng">
              <a:solidFill>
                <a:srgbClr val="002060"/>
              </a:solidFill>
              <a:latin typeface="+mn-ea"/>
              <a:ea typeface="+mn-ea"/>
            </a:rPr>
            <a:t>在園していない</a:t>
          </a:r>
          <a:r>
            <a:rPr kumimoji="1" lang="ja-JP" altLang="en-US" sz="1100" b="1">
              <a:solidFill>
                <a:srgbClr val="002060"/>
              </a:solidFill>
              <a:latin typeface="+mn-ea"/>
              <a:ea typeface="+mn-ea"/>
            </a:rPr>
            <a:t>」</a:t>
          </a:r>
          <a:r>
            <a:rPr kumimoji="1" lang="ja-JP" altLang="en-US" sz="1050" b="1">
              <a:solidFill>
                <a:schemeClr val="tx1"/>
              </a:solidFill>
              <a:latin typeface="+mn-ea"/>
              <a:ea typeface="+mn-ea"/>
            </a:rPr>
            <a:t>を選択しないでください</a:t>
          </a:r>
          <a:r>
            <a:rPr kumimoji="1" lang="ja-JP" altLang="en-US" sz="900" b="1">
              <a:solidFill>
                <a:schemeClr val="tx1"/>
              </a:solidFill>
              <a:latin typeface="+mn-ea"/>
              <a:ea typeface="+mn-ea"/>
            </a:rPr>
            <a:t>（施設は便宜</a:t>
          </a:r>
          <a:endParaRPr kumimoji="1" lang="en-US" altLang="ja-JP" sz="900" b="1">
            <a:solidFill>
              <a:schemeClr val="tx1"/>
            </a:solidFill>
            <a:latin typeface="+mn-ea"/>
            <a:ea typeface="+mn-ea"/>
          </a:endParaRPr>
        </a:p>
        <a:p>
          <a:pPr algn="l"/>
          <a:r>
            <a:rPr kumimoji="1" lang="ja-JP" altLang="en-US" sz="900" b="1">
              <a:solidFill>
                <a:schemeClr val="tx1"/>
              </a:solidFill>
              <a:latin typeface="+mn-ea"/>
              <a:ea typeface="+mn-ea"/>
            </a:rPr>
            <a:t>　的に</a:t>
          </a:r>
          <a:r>
            <a:rPr kumimoji="1" lang="ja-JP" altLang="en-US" sz="1100" b="1">
              <a:solidFill>
                <a:srgbClr val="002060"/>
              </a:solidFill>
              <a:latin typeface="+mn-ea"/>
              <a:ea typeface="+mn-ea"/>
            </a:rPr>
            <a:t>「</a:t>
          </a:r>
          <a:r>
            <a:rPr kumimoji="1" lang="ja-JP" altLang="en-US" sz="1100" b="1" u="sng">
              <a:solidFill>
                <a:srgbClr val="002060"/>
              </a:solidFill>
              <a:latin typeface="+mn-ea"/>
              <a:ea typeface="+mn-ea"/>
            </a:rPr>
            <a:t>保育園</a:t>
          </a:r>
          <a:r>
            <a:rPr kumimoji="1" lang="ja-JP" altLang="en-US" sz="1100" b="1">
              <a:solidFill>
                <a:srgbClr val="002060"/>
              </a:solidFill>
              <a:latin typeface="+mn-ea"/>
              <a:ea typeface="+mn-ea"/>
            </a:rPr>
            <a:t>」</a:t>
          </a:r>
          <a:r>
            <a:rPr kumimoji="1" lang="ja-JP" altLang="en-US" sz="900" b="1">
              <a:solidFill>
                <a:schemeClr val="tx1"/>
              </a:solidFill>
              <a:latin typeface="+mn-ea"/>
              <a:ea typeface="+mn-ea"/>
            </a:rPr>
            <a:t>を選択してください）。</a:t>
          </a:r>
          <a:endParaRPr kumimoji="1" lang="en-US" altLang="ja-JP" sz="900" b="1">
            <a:solidFill>
              <a:schemeClr val="tx1"/>
            </a:solidFill>
            <a:latin typeface="+mn-ea"/>
            <a:ea typeface="+mn-ea"/>
          </a:endParaRPr>
        </a:p>
        <a:p>
          <a:pPr algn="l"/>
          <a:r>
            <a:rPr kumimoji="1" lang="ja-JP" altLang="en-US" sz="1050" b="1">
              <a:solidFill>
                <a:srgbClr val="002060"/>
              </a:solidFill>
              <a:latin typeface="+mn-ea"/>
              <a:ea typeface="+mn-ea"/>
            </a:rPr>
            <a:t>企業主導型保育事業・特別支援学校の幼稚部</a:t>
          </a:r>
          <a:r>
            <a:rPr kumimoji="1" lang="ja-JP" altLang="en-US" sz="900" b="0">
              <a:solidFill>
                <a:schemeClr val="tx1"/>
              </a:solidFill>
              <a:latin typeface="+mn-ea"/>
              <a:ea typeface="+mn-ea"/>
            </a:rPr>
            <a:t>への入所、児童福祉法第</a:t>
          </a:r>
          <a:r>
            <a:rPr kumimoji="1" lang="en-US" altLang="ja-JP" sz="900" b="0">
              <a:solidFill>
                <a:schemeClr val="tx1"/>
              </a:solidFill>
              <a:latin typeface="+mn-ea"/>
              <a:ea typeface="+mn-ea"/>
            </a:rPr>
            <a:t>6</a:t>
          </a:r>
          <a:r>
            <a:rPr kumimoji="1" lang="ja-JP" altLang="en-US" sz="900" b="0">
              <a:solidFill>
                <a:schemeClr val="tx1"/>
              </a:solidFill>
              <a:latin typeface="+mn-ea"/>
              <a:ea typeface="+mn-ea"/>
            </a:rPr>
            <a:t>条の</a:t>
          </a:r>
          <a:r>
            <a:rPr kumimoji="1" lang="en-US" altLang="ja-JP" sz="900" b="0">
              <a:solidFill>
                <a:schemeClr val="tx1"/>
              </a:solidFill>
              <a:latin typeface="+mn-ea"/>
              <a:ea typeface="+mn-ea"/>
            </a:rPr>
            <a:t>2</a:t>
          </a:r>
          <a:r>
            <a:rPr kumimoji="1" lang="ja-JP" altLang="en-US" sz="900" b="0">
              <a:solidFill>
                <a:schemeClr val="tx1"/>
              </a:solidFill>
              <a:latin typeface="+mn-ea"/>
              <a:ea typeface="+mn-ea"/>
            </a:rPr>
            <a:t>の</a:t>
          </a:r>
          <a:r>
            <a:rPr kumimoji="1" lang="en-US" altLang="ja-JP" sz="900" b="0">
              <a:solidFill>
                <a:schemeClr val="tx1"/>
              </a:solidFill>
              <a:latin typeface="+mn-ea"/>
              <a:ea typeface="+mn-ea"/>
            </a:rPr>
            <a:t>2</a:t>
          </a:r>
          <a:r>
            <a:rPr kumimoji="1" lang="ja-JP" altLang="en-US" sz="900" b="0">
              <a:solidFill>
                <a:schemeClr val="tx1"/>
              </a:solidFill>
              <a:latin typeface="+mn-ea"/>
              <a:ea typeface="+mn-ea"/>
            </a:rPr>
            <a:t>第</a:t>
          </a:r>
          <a:r>
            <a:rPr kumimoji="1" lang="en-US" altLang="ja-JP" sz="900" b="0">
              <a:solidFill>
                <a:schemeClr val="tx1"/>
              </a:solidFill>
              <a:latin typeface="+mn-ea"/>
              <a:ea typeface="+mn-ea"/>
            </a:rPr>
            <a:t>2</a:t>
          </a:r>
          <a:r>
            <a:rPr kumimoji="1" lang="ja-JP" altLang="en-US" sz="900" b="0">
              <a:solidFill>
                <a:schemeClr val="tx1"/>
              </a:solidFill>
              <a:latin typeface="+mn-ea"/>
              <a:ea typeface="+mn-ea"/>
            </a:rPr>
            <a:t>項に規定する</a:t>
          </a:r>
          <a:r>
            <a:rPr kumimoji="1" lang="ja-JP" altLang="en-US" sz="1050" b="1">
              <a:solidFill>
                <a:srgbClr val="002060"/>
              </a:solidFill>
              <a:latin typeface="+mn-ea"/>
              <a:ea typeface="+mn-ea"/>
            </a:rPr>
            <a:t>児童発達支援</a:t>
          </a:r>
          <a:r>
            <a:rPr kumimoji="1" lang="ja-JP" altLang="en-US" sz="900" b="0">
              <a:solidFill>
                <a:schemeClr val="tx1"/>
              </a:solidFill>
              <a:latin typeface="+mn-ea"/>
              <a:ea typeface="+mn-ea"/>
            </a:rPr>
            <a:t>、同条第</a:t>
          </a:r>
          <a:r>
            <a:rPr kumimoji="1" lang="en-US" altLang="ja-JP" sz="900" b="0">
              <a:solidFill>
                <a:schemeClr val="tx1"/>
              </a:solidFill>
              <a:latin typeface="+mn-ea"/>
              <a:ea typeface="+mn-ea"/>
            </a:rPr>
            <a:t>3</a:t>
          </a:r>
          <a:r>
            <a:rPr kumimoji="1" lang="ja-JP" altLang="en-US" sz="900" b="0">
              <a:solidFill>
                <a:schemeClr val="tx1"/>
              </a:solidFill>
              <a:latin typeface="+mn-ea"/>
              <a:ea typeface="+mn-ea"/>
            </a:rPr>
            <a:t>項に規定する</a:t>
          </a:r>
          <a:r>
            <a:rPr kumimoji="1" lang="ja-JP" altLang="en-US" sz="1050" b="1">
              <a:solidFill>
                <a:srgbClr val="002060"/>
              </a:solidFill>
              <a:latin typeface="+mn-ea"/>
              <a:ea typeface="+mn-ea"/>
            </a:rPr>
            <a:t>医療型児童発達支援</a:t>
          </a:r>
          <a:r>
            <a:rPr kumimoji="1" lang="ja-JP" altLang="en-US" sz="900" b="0">
              <a:solidFill>
                <a:schemeClr val="tx1"/>
              </a:solidFill>
              <a:latin typeface="+mn-ea"/>
              <a:ea typeface="+mn-ea"/>
            </a:rPr>
            <a:t>又は同条第</a:t>
          </a:r>
          <a:r>
            <a:rPr kumimoji="1" lang="en-US" altLang="ja-JP" sz="900" b="0">
              <a:solidFill>
                <a:schemeClr val="tx1"/>
              </a:solidFill>
              <a:latin typeface="+mn-ea"/>
              <a:ea typeface="+mn-ea"/>
            </a:rPr>
            <a:t>5</a:t>
          </a:r>
          <a:r>
            <a:rPr kumimoji="1" lang="ja-JP" altLang="en-US" sz="900" b="0">
              <a:solidFill>
                <a:schemeClr val="tx1"/>
              </a:solidFill>
              <a:latin typeface="+mn-ea"/>
              <a:ea typeface="+mn-ea"/>
            </a:rPr>
            <a:t>項に規定する</a:t>
          </a:r>
          <a:r>
            <a:rPr kumimoji="1" lang="ja-JP" altLang="en-US" sz="1050" b="1">
              <a:solidFill>
                <a:srgbClr val="002060"/>
              </a:solidFill>
              <a:latin typeface="+mn-ea"/>
              <a:ea typeface="+mn-ea"/>
            </a:rPr>
            <a:t>居宅訪問型児童発達支援</a:t>
          </a:r>
          <a:r>
            <a:rPr kumimoji="1" lang="ja-JP" altLang="en-US" sz="900" b="0">
              <a:solidFill>
                <a:schemeClr val="tx1"/>
              </a:solidFill>
              <a:latin typeface="+mn-ea"/>
              <a:ea typeface="+mn-ea"/>
            </a:rPr>
            <a:t>を受けるお子さん、児童福祉法第</a:t>
          </a:r>
          <a:r>
            <a:rPr kumimoji="1" lang="en-US" altLang="ja-JP" sz="900" b="0">
              <a:solidFill>
                <a:schemeClr val="tx1"/>
              </a:solidFill>
              <a:latin typeface="+mn-ea"/>
              <a:ea typeface="+mn-ea"/>
            </a:rPr>
            <a:t>43</a:t>
          </a:r>
          <a:r>
            <a:rPr kumimoji="1" lang="ja-JP" altLang="en-US" sz="900" b="0">
              <a:solidFill>
                <a:schemeClr val="tx1"/>
              </a:solidFill>
              <a:latin typeface="+mn-ea"/>
              <a:ea typeface="+mn-ea"/>
            </a:rPr>
            <a:t>条の</a:t>
          </a:r>
          <a:r>
            <a:rPr kumimoji="1" lang="en-US" altLang="ja-JP" sz="900" b="0">
              <a:solidFill>
                <a:schemeClr val="tx1"/>
              </a:solidFill>
              <a:latin typeface="+mn-ea"/>
              <a:ea typeface="+mn-ea"/>
            </a:rPr>
            <a:t>2</a:t>
          </a:r>
          <a:r>
            <a:rPr kumimoji="1" lang="ja-JP" altLang="en-US" sz="900" b="0">
              <a:solidFill>
                <a:schemeClr val="tx1"/>
              </a:solidFill>
              <a:latin typeface="+mn-ea"/>
              <a:ea typeface="+mn-ea"/>
            </a:rPr>
            <a:t>に規定する</a:t>
          </a:r>
          <a:r>
            <a:rPr kumimoji="1" lang="ja-JP" altLang="en-US" sz="1050" b="1">
              <a:solidFill>
                <a:srgbClr val="002060"/>
              </a:solidFill>
              <a:latin typeface="+mn-ea"/>
              <a:ea typeface="+mn-ea"/>
            </a:rPr>
            <a:t>児童心理治療施設</a:t>
          </a:r>
          <a:r>
            <a:rPr kumimoji="1" lang="ja-JP" altLang="en-US" sz="900" b="0">
              <a:solidFill>
                <a:schemeClr val="tx1"/>
              </a:solidFill>
              <a:latin typeface="+mn-ea"/>
              <a:ea typeface="+mn-ea"/>
            </a:rPr>
            <a:t>に通うお子さん</a:t>
          </a:r>
          <a:endParaRPr kumimoji="1" lang="en-US" altLang="ja-JP" sz="900" b="0">
            <a:solidFill>
              <a:schemeClr val="tx1"/>
            </a:solidFill>
            <a:latin typeface="+mn-ea"/>
            <a:ea typeface="+mn-ea"/>
          </a:endParaRPr>
        </a:p>
        <a:p>
          <a:pPr algn="l"/>
          <a:r>
            <a:rPr kumimoji="1" lang="ja-JP" altLang="en-US" sz="1100" b="1">
              <a:solidFill>
                <a:schemeClr val="tx1"/>
              </a:solidFill>
              <a:effectLst/>
              <a:latin typeface="+mn-lt"/>
              <a:ea typeface="+mn-ea"/>
              <a:cs typeface="+mn-cs"/>
            </a:rPr>
            <a:t>２　</a:t>
          </a:r>
          <a:r>
            <a:rPr kumimoji="1" lang="ja-JP" altLang="en-US" sz="1050" b="1">
              <a:solidFill>
                <a:schemeClr val="tx1"/>
              </a:solidFill>
              <a:effectLst/>
              <a:latin typeface="+mn-lt"/>
              <a:ea typeface="+mn-ea"/>
              <a:cs typeface="+mn-cs"/>
            </a:rPr>
            <a:t>認可外保育施設は</a:t>
          </a:r>
          <a:r>
            <a:rPr kumimoji="1" lang="ja-JP" altLang="ja-JP" sz="1100" b="1">
              <a:solidFill>
                <a:srgbClr val="002060"/>
              </a:solidFill>
              <a:effectLst/>
              <a:latin typeface="+mn-lt"/>
              <a:ea typeface="+mn-ea"/>
              <a:cs typeface="+mn-cs"/>
            </a:rPr>
            <a:t>「</a:t>
          </a:r>
          <a:r>
            <a:rPr kumimoji="1" lang="ja-JP" altLang="ja-JP" sz="1100" b="1" u="sng">
              <a:solidFill>
                <a:srgbClr val="002060"/>
              </a:solidFill>
              <a:effectLst/>
              <a:latin typeface="+mn-lt"/>
              <a:ea typeface="+mn-ea"/>
              <a:cs typeface="+mn-cs"/>
            </a:rPr>
            <a:t>在園していない</a:t>
          </a:r>
          <a:r>
            <a:rPr kumimoji="1" lang="ja-JP" altLang="ja-JP" sz="1100" b="1">
              <a:solidFill>
                <a:srgbClr val="002060"/>
              </a:solidFill>
              <a:effectLst/>
              <a:latin typeface="+mn-lt"/>
              <a:ea typeface="+mn-ea"/>
              <a:cs typeface="+mn-cs"/>
            </a:rPr>
            <a:t>」</a:t>
          </a:r>
          <a:r>
            <a:rPr kumimoji="1" lang="ja-JP" altLang="ja-JP" sz="1050" b="1">
              <a:solidFill>
                <a:schemeClr val="tx1"/>
              </a:solidFill>
              <a:effectLst/>
              <a:latin typeface="+mn-lt"/>
              <a:ea typeface="+mn-ea"/>
              <a:cs typeface="+mn-cs"/>
            </a:rPr>
            <a:t>を選択</a:t>
          </a:r>
          <a:r>
            <a:rPr kumimoji="1" lang="ja-JP" altLang="en-US" sz="1050" b="1">
              <a:solidFill>
                <a:schemeClr val="tx1"/>
              </a:solidFill>
              <a:effectLst/>
              <a:latin typeface="+mn-lt"/>
              <a:ea typeface="+mn-ea"/>
              <a:cs typeface="+mn-cs"/>
            </a:rPr>
            <a:t>してください。</a:t>
          </a:r>
          <a:endParaRPr kumimoji="1" lang="en-US" altLang="ja-JP" sz="1050" b="1">
            <a:solidFill>
              <a:schemeClr val="tx1"/>
            </a:solidFill>
            <a:effectLst/>
            <a:latin typeface="+mn-lt"/>
            <a:ea typeface="+mn-ea"/>
            <a:cs typeface="+mn-cs"/>
          </a:endParaRPr>
        </a:p>
      </xdr:txBody>
    </xdr:sp>
    <xdr:clientData/>
  </xdr:twoCellAnchor>
  <xdr:twoCellAnchor>
    <xdr:from xmlns:xdr="http://schemas.openxmlformats.org/drawingml/2006/spreadsheetDrawing">
      <xdr:col>5</xdr:col>
      <xdr:colOff>501650</xdr:colOff>
      <xdr:row>23</xdr:row>
      <xdr:rowOff>56515</xdr:rowOff>
    </xdr:from>
    <xdr:to xmlns:xdr="http://schemas.openxmlformats.org/drawingml/2006/spreadsheetDrawing">
      <xdr:col>9</xdr:col>
      <xdr:colOff>838200</xdr:colOff>
      <xdr:row>25</xdr:row>
      <xdr:rowOff>82550</xdr:rowOff>
    </xdr:to>
    <xdr:sp macro="" textlink="">
      <xdr:nvSpPr>
        <xdr:cNvPr id="5" name="角丸四角形 6"/>
        <xdr:cNvSpPr/>
      </xdr:nvSpPr>
      <xdr:spPr>
        <a:xfrm>
          <a:off x="4907915" y="6076315"/>
          <a:ext cx="3750310" cy="570865"/>
        </a:xfrm>
        <a:prstGeom prst="roundRect">
          <a:avLst>
            <a:gd name="adj" fmla="val 2675"/>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en-US" altLang="ja-JP" sz="1050" b="1">
              <a:solidFill>
                <a:srgbClr val="FF0000"/>
              </a:solidFill>
              <a:latin typeface="+mn-ea"/>
              <a:ea typeface="+mn-ea"/>
            </a:rPr>
            <a:t>※</a:t>
          </a:r>
          <a:r>
            <a:rPr kumimoji="1" lang="ja-JP" altLang="en-US" sz="1050" b="1">
              <a:solidFill>
                <a:schemeClr val="tx1"/>
              </a:solidFill>
              <a:latin typeface="+mn-ea"/>
              <a:ea typeface="+mn-ea"/>
            </a:rPr>
            <a:t>障害児（者）とは次の手帳等が交付されている人になります。</a:t>
          </a:r>
        </a:p>
        <a:p>
          <a:pPr algn="l"/>
          <a:r>
            <a:rPr kumimoji="1" lang="ja-JP" altLang="en-US" sz="1050" b="1">
              <a:solidFill>
                <a:srgbClr val="002060"/>
              </a:solidFill>
              <a:latin typeface="+mn-ea"/>
              <a:ea typeface="+mn-ea"/>
            </a:rPr>
            <a:t>・身体障害者手帳　・療育手帳　・精神障害者保健福祉手帳</a:t>
          </a:r>
        </a:p>
        <a:p>
          <a:pPr algn="l"/>
          <a:r>
            <a:rPr kumimoji="1" lang="ja-JP" altLang="en-US" sz="1050" b="1">
              <a:solidFill>
                <a:srgbClr val="002060"/>
              </a:solidFill>
              <a:latin typeface="+mn-ea"/>
              <a:ea typeface="+mn-ea"/>
            </a:rPr>
            <a:t>・特別児童扶養手当証　・国民年金証書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287655</xdr:colOff>
      <xdr:row>37</xdr:row>
      <xdr:rowOff>101600</xdr:rowOff>
    </xdr:from>
    <xdr:to xmlns:xdr="http://schemas.openxmlformats.org/drawingml/2006/spreadsheetDrawing">
      <xdr:col>12</xdr:col>
      <xdr:colOff>228600</xdr:colOff>
      <xdr:row>39</xdr:row>
      <xdr:rowOff>76200</xdr:rowOff>
    </xdr:to>
    <xdr:sp macro="" textlink="">
      <xdr:nvSpPr>
        <xdr:cNvPr id="5" name="テキスト ボックス 4"/>
        <xdr:cNvSpPr txBox="1"/>
      </xdr:nvSpPr>
      <xdr:spPr>
        <a:xfrm>
          <a:off x="4639310" y="10259060"/>
          <a:ext cx="336550" cy="3098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solidFill>
                <a:srgbClr val="FF0000"/>
              </a:solidFill>
            </a:rPr>
            <a:t>Ⓐ</a:t>
          </a:r>
        </a:p>
      </xdr:txBody>
    </xdr:sp>
    <xdr:clientData/>
  </xdr:twoCellAnchor>
  <xdr:twoCellAnchor>
    <xdr:from xmlns:xdr="http://schemas.openxmlformats.org/drawingml/2006/spreadsheetDrawing">
      <xdr:col>0</xdr:col>
      <xdr:colOff>57150</xdr:colOff>
      <xdr:row>12</xdr:row>
      <xdr:rowOff>146050</xdr:rowOff>
    </xdr:from>
    <xdr:to xmlns:xdr="http://schemas.openxmlformats.org/drawingml/2006/spreadsheetDrawing">
      <xdr:col>6</xdr:col>
      <xdr:colOff>171450</xdr:colOff>
      <xdr:row>13</xdr:row>
      <xdr:rowOff>356235</xdr:rowOff>
    </xdr:to>
    <xdr:sp macro="" textlink="">
      <xdr:nvSpPr>
        <xdr:cNvPr id="14" name="角丸四角形 13"/>
        <xdr:cNvSpPr/>
      </xdr:nvSpPr>
      <xdr:spPr>
        <a:xfrm>
          <a:off x="57150" y="5880100"/>
          <a:ext cx="2487930" cy="3778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市民税が給与天引きの方</a:t>
          </a:r>
        </a:p>
      </xdr:txBody>
    </xdr:sp>
    <xdr:clientData/>
  </xdr:twoCellAnchor>
  <xdr:twoCellAnchor>
    <xdr:from xmlns:xdr="http://schemas.openxmlformats.org/drawingml/2006/spreadsheetDrawing">
      <xdr:col>0</xdr:col>
      <xdr:colOff>38100</xdr:colOff>
      <xdr:row>40</xdr:row>
      <xdr:rowOff>34290</xdr:rowOff>
    </xdr:from>
    <xdr:to xmlns:xdr="http://schemas.openxmlformats.org/drawingml/2006/spreadsheetDrawing">
      <xdr:col>6</xdr:col>
      <xdr:colOff>260350</xdr:colOff>
      <xdr:row>40</xdr:row>
      <xdr:rowOff>393700</xdr:rowOff>
    </xdr:to>
    <xdr:sp macro="" textlink="">
      <xdr:nvSpPr>
        <xdr:cNvPr id="22" name="角丸四角形 21"/>
        <xdr:cNvSpPr/>
      </xdr:nvSpPr>
      <xdr:spPr>
        <a:xfrm>
          <a:off x="38100" y="10694670"/>
          <a:ext cx="2595880" cy="35941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市民税が給与天引きでない方</a:t>
          </a:r>
        </a:p>
      </xdr:txBody>
    </xdr:sp>
    <xdr:clientData/>
  </xdr:twoCellAnchor>
  <xdr:twoCellAnchor>
    <xdr:from xmlns:xdr="http://schemas.openxmlformats.org/drawingml/2006/spreadsheetDrawing">
      <xdr:col>10</xdr:col>
      <xdr:colOff>393065</xdr:colOff>
      <xdr:row>53</xdr:row>
      <xdr:rowOff>113030</xdr:rowOff>
    </xdr:from>
    <xdr:to xmlns:xdr="http://schemas.openxmlformats.org/drawingml/2006/spreadsheetDrawing">
      <xdr:col>12</xdr:col>
      <xdr:colOff>333375</xdr:colOff>
      <xdr:row>55</xdr:row>
      <xdr:rowOff>78740</xdr:rowOff>
    </xdr:to>
    <xdr:sp macro="" textlink="">
      <xdr:nvSpPr>
        <xdr:cNvPr id="40" name="円/楕円 39"/>
        <xdr:cNvSpPr/>
      </xdr:nvSpPr>
      <xdr:spPr>
        <a:xfrm>
          <a:off x="4349115" y="13253720"/>
          <a:ext cx="731520" cy="30099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50800</xdr:colOff>
      <xdr:row>0</xdr:row>
      <xdr:rowOff>63500</xdr:rowOff>
    </xdr:from>
    <xdr:to xmlns:xdr="http://schemas.openxmlformats.org/drawingml/2006/spreadsheetDrawing">
      <xdr:col>7</xdr:col>
      <xdr:colOff>165100</xdr:colOff>
      <xdr:row>0</xdr:row>
      <xdr:rowOff>422275</xdr:rowOff>
    </xdr:to>
    <xdr:sp macro="" textlink="">
      <xdr:nvSpPr>
        <xdr:cNvPr id="7" name="角丸四角形 13">
          <a:hlinkClick xmlns:r="http://schemas.openxmlformats.org/officeDocument/2006/relationships" r:id="rId1"/>
        </xdr:cNvPr>
        <xdr:cNvSpPr/>
      </xdr:nvSpPr>
      <xdr:spPr>
        <a:xfrm>
          <a:off x="446405" y="63500"/>
          <a:ext cx="2487930" cy="35877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市民税が給与天引きの方</a:t>
          </a:r>
        </a:p>
      </xdr:txBody>
    </xdr:sp>
    <xdr:clientData/>
  </xdr:twoCellAnchor>
  <xdr:twoCellAnchor>
    <xdr:from xmlns:xdr="http://schemas.openxmlformats.org/drawingml/2006/spreadsheetDrawing">
      <xdr:col>7</xdr:col>
      <xdr:colOff>247650</xdr:colOff>
      <xdr:row>0</xdr:row>
      <xdr:rowOff>69215</xdr:rowOff>
    </xdr:from>
    <xdr:to xmlns:xdr="http://schemas.openxmlformats.org/drawingml/2006/spreadsheetDrawing">
      <xdr:col>14</xdr:col>
      <xdr:colOff>76200</xdr:colOff>
      <xdr:row>0</xdr:row>
      <xdr:rowOff>431165</xdr:rowOff>
    </xdr:to>
    <xdr:sp macro="" textlink="">
      <xdr:nvSpPr>
        <xdr:cNvPr id="41" name="角丸四角形 21">
          <a:hlinkClick xmlns:r="http://schemas.openxmlformats.org/officeDocument/2006/relationships" r:id="rId2"/>
        </xdr:cNvPr>
        <xdr:cNvSpPr/>
      </xdr:nvSpPr>
      <xdr:spPr>
        <a:xfrm>
          <a:off x="3016885" y="69215"/>
          <a:ext cx="2597785" cy="36195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市民税が給与天引きでない方</a:t>
          </a:r>
        </a:p>
      </xdr:txBody>
    </xdr:sp>
    <xdr:clientData/>
  </xdr:twoCellAnchor>
  <xdr:twoCellAnchor>
    <xdr:from xmlns:xdr="http://schemas.openxmlformats.org/drawingml/2006/spreadsheetDrawing">
      <xdr:col>14</xdr:col>
      <xdr:colOff>152400</xdr:colOff>
      <xdr:row>0</xdr:row>
      <xdr:rowOff>63500</xdr:rowOff>
    </xdr:from>
    <xdr:to xmlns:xdr="http://schemas.openxmlformats.org/drawingml/2006/spreadsheetDrawing">
      <xdr:col>20</xdr:col>
      <xdr:colOff>374650</xdr:colOff>
      <xdr:row>0</xdr:row>
      <xdr:rowOff>426085</xdr:rowOff>
    </xdr:to>
    <xdr:sp macro="" textlink="">
      <xdr:nvSpPr>
        <xdr:cNvPr id="42" name="角丸四角形 21">
          <a:hlinkClick xmlns:r="http://schemas.openxmlformats.org/officeDocument/2006/relationships" r:id="rId3"/>
        </xdr:cNvPr>
        <xdr:cNvSpPr/>
      </xdr:nvSpPr>
      <xdr:spPr>
        <a:xfrm>
          <a:off x="5690870" y="63500"/>
          <a:ext cx="2595880" cy="362585"/>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保育料の算定替え</a:t>
          </a:r>
        </a:p>
      </xdr:txBody>
    </xdr:sp>
    <xdr:clientData/>
  </xdr:twoCellAnchor>
  <xdr:twoCellAnchor>
    <xdr:from xmlns:xdr="http://schemas.openxmlformats.org/drawingml/2006/spreadsheetDrawing">
      <xdr:col>0</xdr:col>
      <xdr:colOff>0</xdr:colOff>
      <xdr:row>79</xdr:row>
      <xdr:rowOff>0</xdr:rowOff>
    </xdr:from>
    <xdr:to xmlns:xdr="http://schemas.openxmlformats.org/drawingml/2006/spreadsheetDrawing">
      <xdr:col>6</xdr:col>
      <xdr:colOff>222250</xdr:colOff>
      <xdr:row>79</xdr:row>
      <xdr:rowOff>361315</xdr:rowOff>
    </xdr:to>
    <xdr:sp macro="" textlink="">
      <xdr:nvSpPr>
        <xdr:cNvPr id="43" name="角丸四角形 21"/>
        <xdr:cNvSpPr/>
      </xdr:nvSpPr>
      <xdr:spPr>
        <a:xfrm>
          <a:off x="0" y="17514570"/>
          <a:ext cx="2595880" cy="361315"/>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latin typeface="HGPｺﾞｼｯｸM"/>
              <a:ea typeface="HGPｺﾞｼｯｸM"/>
            </a:rPr>
            <a:t>保育料の算定替え</a:t>
          </a:r>
        </a:p>
      </xdr:txBody>
    </xdr:sp>
    <xdr:clientData/>
  </xdr:twoCellAnchor>
  <xdr:twoCellAnchor>
    <xdr:from xmlns:xdr="http://schemas.openxmlformats.org/drawingml/2006/spreadsheetDrawing">
      <xdr:col>0</xdr:col>
      <xdr:colOff>28575</xdr:colOff>
      <xdr:row>84</xdr:row>
      <xdr:rowOff>9525</xdr:rowOff>
    </xdr:from>
    <xdr:to xmlns:xdr="http://schemas.openxmlformats.org/drawingml/2006/spreadsheetDrawing">
      <xdr:col>8</xdr:col>
      <xdr:colOff>384810</xdr:colOff>
      <xdr:row>85</xdr:row>
      <xdr:rowOff>218440</xdr:rowOff>
    </xdr:to>
    <xdr:grpSp>
      <xdr:nvGrpSpPr>
        <xdr:cNvPr id="44" name="グループ化 43"/>
        <xdr:cNvGrpSpPr/>
      </xdr:nvGrpSpPr>
      <xdr:grpSpPr>
        <a:xfrm>
          <a:off x="28575" y="20099655"/>
          <a:ext cx="3521075" cy="618490"/>
          <a:chOff x="457199" y="4562475"/>
          <a:chExt cx="3800476" cy="619125"/>
        </a:xfrm>
      </xdr:grpSpPr>
      <xdr:sp macro="" textlink="">
        <xdr:nvSpPr>
          <xdr:cNvPr id="45" name="右矢印 44"/>
          <xdr:cNvSpPr/>
        </xdr:nvSpPr>
        <xdr:spPr>
          <a:xfrm>
            <a:off x="457200" y="4562475"/>
            <a:ext cx="3800475" cy="619125"/>
          </a:xfrm>
          <a:prstGeom prst="rightArrow">
            <a:avLst/>
          </a:prstGeom>
          <a:gradFill flip="none" rotWithShape="1">
            <a:gsLst>
              <a:gs pos="0">
                <a:schemeClr val="accent1">
                  <a:lumMod val="5000"/>
                  <a:lumOff val="95000"/>
                </a:schemeClr>
              </a:gs>
              <a:gs pos="54000">
                <a:schemeClr val="accent1">
                  <a:lumMod val="45000"/>
                  <a:lumOff val="55000"/>
                </a:schemeClr>
              </a:gs>
              <a:gs pos="86000">
                <a:schemeClr val="accent1">
                  <a:lumMod val="45000"/>
                  <a:lumOff val="55000"/>
                </a:schemeClr>
              </a:gs>
              <a:gs pos="100000">
                <a:schemeClr val="accent1">
                  <a:lumMod val="30000"/>
                  <a:lumOff val="70000"/>
                </a:schemeClr>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nchorCtr="0"/>
          <a:lstStyle/>
          <a:p>
            <a:pPr algn="ctr"/>
            <a:r>
              <a:rPr kumimoji="1" lang="ja-JP" altLang="en-US" sz="1000" b="1">
                <a:solidFill>
                  <a:schemeClr val="tx1"/>
                </a:solidFill>
              </a:rPr>
              <a:t>令和６年度市町村民税所得割課税額</a:t>
            </a:r>
            <a:r>
              <a:rPr kumimoji="1" lang="ja-JP" altLang="en-US" sz="900" b="1">
                <a:solidFill>
                  <a:schemeClr val="tx1"/>
                </a:solidFill>
              </a:rPr>
              <a:t>（令和５年</a:t>
            </a:r>
            <a:r>
              <a:rPr kumimoji="1" lang="en-US" altLang="ja-JP" sz="900" b="1">
                <a:solidFill>
                  <a:schemeClr val="tx1"/>
                </a:solidFill>
              </a:rPr>
              <a:t>(2023</a:t>
            </a:r>
            <a:r>
              <a:rPr kumimoji="1" lang="ja-JP" altLang="en-US" sz="900" b="1">
                <a:solidFill>
                  <a:schemeClr val="tx1"/>
                </a:solidFill>
              </a:rPr>
              <a:t>年</a:t>
            </a:r>
            <a:r>
              <a:rPr kumimoji="1" lang="en-US" altLang="ja-JP" sz="900" b="1">
                <a:solidFill>
                  <a:schemeClr val="tx1"/>
                </a:solidFill>
              </a:rPr>
              <a:t>)</a:t>
            </a:r>
            <a:r>
              <a:rPr kumimoji="1" lang="ja-JP" altLang="en-US" sz="900" b="1">
                <a:solidFill>
                  <a:schemeClr val="tx1"/>
                </a:solidFill>
              </a:rPr>
              <a:t>中所得）</a:t>
            </a:r>
          </a:p>
        </xdr:txBody>
      </xdr:sp>
      <xdr:cxnSp macro="">
        <xdr:nvCxnSpPr>
          <xdr:cNvPr id="46" name="直線コネクタ 45"/>
          <xdr:cNvCxnSpPr/>
        </xdr:nvCxnSpPr>
        <xdr:spPr>
          <a:xfrm>
            <a:off x="457199" y="4714875"/>
            <a:ext cx="1" cy="304800"/>
          </a:xfrm>
          <a:prstGeom prst="straightConnector1">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0</xdr:col>
      <xdr:colOff>82550</xdr:colOff>
      <xdr:row>86</xdr:row>
      <xdr:rowOff>66675</xdr:rowOff>
    </xdr:from>
    <xdr:to xmlns:xdr="http://schemas.openxmlformats.org/drawingml/2006/spreadsheetDrawing">
      <xdr:col>8</xdr:col>
      <xdr:colOff>142875</xdr:colOff>
      <xdr:row>97</xdr:row>
      <xdr:rowOff>12700</xdr:rowOff>
    </xdr:to>
    <xdr:sp macro="" textlink="">
      <xdr:nvSpPr>
        <xdr:cNvPr id="47" name="角丸四角形 46"/>
        <xdr:cNvSpPr/>
      </xdr:nvSpPr>
      <xdr:spPr>
        <a:xfrm>
          <a:off x="82550" y="20975955"/>
          <a:ext cx="3225165" cy="1812925"/>
        </a:xfrm>
        <a:prstGeom prst="round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HGPｺﾞｼｯｸM"/>
              <a:ea typeface="HGPｺﾞｼｯｸM"/>
            </a:rPr>
            <a:t>市民税額の変更に伴い、９月分から保育料が変わる場合があります。</a:t>
          </a:r>
        </a:p>
      </xdr:txBody>
    </xdr:sp>
    <xdr:clientData/>
  </xdr:twoCellAnchor>
  <xdr:twoCellAnchor>
    <xdr:from xmlns:xdr="http://schemas.openxmlformats.org/drawingml/2006/spreadsheetDrawing">
      <xdr:col>9</xdr:col>
      <xdr:colOff>19050</xdr:colOff>
      <xdr:row>84</xdr:row>
      <xdr:rowOff>19050</xdr:rowOff>
    </xdr:from>
    <xdr:to xmlns:xdr="http://schemas.openxmlformats.org/drawingml/2006/spreadsheetDrawing">
      <xdr:col>20</xdr:col>
      <xdr:colOff>395605</xdr:colOff>
      <xdr:row>85</xdr:row>
      <xdr:rowOff>218440</xdr:rowOff>
    </xdr:to>
    <xdr:sp macro="" textlink="">
      <xdr:nvSpPr>
        <xdr:cNvPr id="48" name="左右矢印 47"/>
        <xdr:cNvSpPr/>
      </xdr:nvSpPr>
      <xdr:spPr>
        <a:xfrm>
          <a:off x="3579495" y="20109180"/>
          <a:ext cx="4728210" cy="608965"/>
        </a:xfrm>
        <a:prstGeom prst="leftRightArrow">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b="1">
              <a:solidFill>
                <a:schemeClr val="tx1"/>
              </a:solidFill>
            </a:rPr>
            <a:t>令和７年度市町村民税所得割課税額（令和６年</a:t>
          </a:r>
          <a:r>
            <a:rPr kumimoji="1" lang="en-US" altLang="ja-JP" sz="1000" b="1">
              <a:solidFill>
                <a:schemeClr val="tx1"/>
              </a:solidFill>
            </a:rPr>
            <a:t>(2024</a:t>
          </a:r>
          <a:r>
            <a:rPr kumimoji="1" lang="ja-JP" altLang="en-US" sz="1000" b="1">
              <a:solidFill>
                <a:schemeClr val="tx1"/>
              </a:solidFill>
            </a:rPr>
            <a:t>年</a:t>
          </a:r>
          <a:r>
            <a:rPr kumimoji="1" lang="en-US" altLang="ja-JP" sz="1000" b="1">
              <a:solidFill>
                <a:schemeClr val="tx1"/>
              </a:solidFill>
            </a:rPr>
            <a:t>)</a:t>
          </a:r>
          <a:r>
            <a:rPr kumimoji="1" lang="ja-JP" altLang="en-US" sz="1000" b="1">
              <a:solidFill>
                <a:schemeClr val="tx1"/>
              </a:solidFill>
            </a:rPr>
            <a:t>中所得）</a:t>
          </a:r>
        </a:p>
      </xdr:txBody>
    </xdr:sp>
    <xdr:clientData/>
  </xdr:twoCellAnchor>
  <xdr:twoCellAnchor>
    <xdr:from xmlns:xdr="http://schemas.openxmlformats.org/drawingml/2006/spreadsheetDrawing">
      <xdr:col>8</xdr:col>
      <xdr:colOff>114300</xdr:colOff>
      <xdr:row>86</xdr:row>
      <xdr:rowOff>19050</xdr:rowOff>
    </xdr:from>
    <xdr:to xmlns:xdr="http://schemas.openxmlformats.org/drawingml/2006/spreadsheetDrawing">
      <xdr:col>9</xdr:col>
      <xdr:colOff>95250</xdr:colOff>
      <xdr:row>88</xdr:row>
      <xdr:rowOff>85725</xdr:rowOff>
    </xdr:to>
    <xdr:sp macro="" textlink="">
      <xdr:nvSpPr>
        <xdr:cNvPr id="49" name="曲折矢印 48"/>
        <xdr:cNvSpPr/>
      </xdr:nvSpPr>
      <xdr:spPr>
        <a:xfrm rot="5400000" flipH="1">
          <a:off x="3279140" y="20928330"/>
          <a:ext cx="376555" cy="401955"/>
        </a:xfrm>
        <a:prstGeom prst="bentArrow">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21</xdr:col>
      <xdr:colOff>0</xdr:colOff>
      <xdr:row>84</xdr:row>
      <xdr:rowOff>29210</xdr:rowOff>
    </xdr:from>
    <xdr:to xmlns:xdr="http://schemas.openxmlformats.org/drawingml/2006/spreadsheetDrawing">
      <xdr:col>24</xdr:col>
      <xdr:colOff>381000</xdr:colOff>
      <xdr:row>85</xdr:row>
      <xdr:rowOff>208915</xdr:rowOff>
    </xdr:to>
    <xdr:grpSp>
      <xdr:nvGrpSpPr>
        <xdr:cNvPr id="52" name="グループ化 51"/>
        <xdr:cNvGrpSpPr/>
      </xdr:nvGrpSpPr>
      <xdr:grpSpPr>
        <a:xfrm>
          <a:off x="8307705" y="20119340"/>
          <a:ext cx="1567815" cy="589280"/>
          <a:chOff x="9001126" y="6657975"/>
          <a:chExt cx="1714498" cy="590550"/>
        </a:xfrm>
      </xdr:grpSpPr>
      <xdr:sp macro="" textlink="">
        <xdr:nvSpPr>
          <xdr:cNvPr id="53" name="左矢印 52"/>
          <xdr:cNvSpPr/>
        </xdr:nvSpPr>
        <xdr:spPr>
          <a:xfrm>
            <a:off x="9001126" y="6657975"/>
            <a:ext cx="1704974" cy="590550"/>
          </a:xfrm>
          <a:prstGeom prst="leftArrow">
            <a:avLst/>
          </a:prstGeom>
          <a:gradFill flip="none" rotWithShape="1">
            <a:gsLst>
              <a:gs pos="0">
                <a:schemeClr val="accent6">
                  <a:lumMod val="40000"/>
                  <a:lumOff val="60000"/>
                  <a:tint val="66000"/>
                  <a:satMod val="160000"/>
                </a:schemeClr>
              </a:gs>
              <a:gs pos="50000">
                <a:schemeClr val="accent6">
                  <a:lumMod val="40000"/>
                  <a:lumOff val="60000"/>
                  <a:tint val="44500"/>
                  <a:satMod val="160000"/>
                </a:schemeClr>
              </a:gs>
              <a:gs pos="100000">
                <a:schemeClr val="accent6">
                  <a:lumMod val="40000"/>
                  <a:lumOff val="60000"/>
                  <a:tint val="23500"/>
                  <a:satMod val="160000"/>
                </a:schemeClr>
              </a:gs>
            </a:gsLst>
            <a:lin ang="0" scaled="1"/>
            <a:tileRect/>
          </a:gra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1">
                <a:solidFill>
                  <a:schemeClr val="tx1"/>
                </a:solidFill>
              </a:rPr>
              <a:t>令和８年度市町村民税</a:t>
            </a:r>
          </a:p>
        </xdr:txBody>
      </xdr:sp>
      <xdr:cxnSp macro="">
        <xdr:nvCxnSpPr>
          <xdr:cNvPr id="54" name="直線コネクタ 53"/>
          <xdr:cNvCxnSpPr/>
        </xdr:nvCxnSpPr>
        <xdr:spPr>
          <a:xfrm flipH="1">
            <a:off x="10715624" y="6810375"/>
            <a:ext cx="0" cy="288000"/>
          </a:xfrm>
          <a:prstGeom prst="straightConnector1">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xdr:col>
      <xdr:colOff>47625</xdr:colOff>
      <xdr:row>90</xdr:row>
      <xdr:rowOff>22225</xdr:rowOff>
    </xdr:from>
    <xdr:to xmlns:xdr="http://schemas.openxmlformats.org/drawingml/2006/spreadsheetDrawing">
      <xdr:col>7</xdr:col>
      <xdr:colOff>247650</xdr:colOff>
      <xdr:row>96</xdr:row>
      <xdr:rowOff>101600</xdr:rowOff>
    </xdr:to>
    <xdr:sp macro="" textlink="">
      <xdr:nvSpPr>
        <xdr:cNvPr id="55" name="角丸四角形 54"/>
        <xdr:cNvSpPr/>
      </xdr:nvSpPr>
      <xdr:spPr>
        <a:xfrm>
          <a:off x="443230" y="21602065"/>
          <a:ext cx="2573655" cy="1108075"/>
        </a:xfrm>
        <a:prstGeom prst="round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PｺﾞｼｯｸM"/>
              <a:ea typeface="HGPｺﾞｼｯｸM"/>
            </a:rPr>
            <a:t>㊟</a:t>
          </a:r>
          <a:r>
            <a:rPr kumimoji="1" lang="ja-JP" altLang="en-US" sz="1200" b="1">
              <a:latin typeface="HGPｺﾞｼｯｸM"/>
              <a:ea typeface="HGPｺﾞｼｯｸM"/>
            </a:rPr>
            <a:t>市民税額が</a:t>
          </a:r>
          <a:r>
            <a:rPr kumimoji="1" lang="en-US" altLang="ja-JP" sz="1200" b="1">
              <a:latin typeface="HGPｺﾞｼｯｸM"/>
              <a:ea typeface="HGPｺﾞｼｯｸM"/>
            </a:rPr>
            <a:t>57,700</a:t>
          </a:r>
          <a:r>
            <a:rPr kumimoji="1" lang="ja-JP" altLang="en-US" sz="1200" b="1">
              <a:latin typeface="HGPｺﾞｼｯｸM"/>
              <a:ea typeface="HGPｺﾞｼｯｸM"/>
            </a:rPr>
            <a:t>円を跨いだり、ひとり親家庭等で</a:t>
          </a:r>
          <a:r>
            <a:rPr kumimoji="1" lang="en-US" altLang="ja-JP" sz="1200" b="1">
              <a:latin typeface="HGPｺﾞｼｯｸM"/>
              <a:ea typeface="HGPｺﾞｼｯｸM"/>
            </a:rPr>
            <a:t>77,100</a:t>
          </a:r>
          <a:r>
            <a:rPr kumimoji="1" lang="ja-JP" altLang="en-US" sz="1200" b="1">
              <a:latin typeface="HGPｺﾞｼｯｸM"/>
              <a:ea typeface="HGPｺﾞｼｯｸM"/>
            </a:rPr>
            <a:t>円を跨ぐ変更の場合、保育料が大きく変わる場合があります。</a:t>
          </a:r>
        </a:p>
      </xdr:txBody>
    </xdr:sp>
    <xdr:clientData/>
  </xdr:twoCellAnchor>
  <xdr:twoCellAnchor>
    <xdr:from xmlns:xdr="http://schemas.openxmlformats.org/drawingml/2006/spreadsheetDrawing">
      <xdr:col>8</xdr:col>
      <xdr:colOff>316230</xdr:colOff>
      <xdr:row>62</xdr:row>
      <xdr:rowOff>87630</xdr:rowOff>
    </xdr:from>
    <xdr:to xmlns:xdr="http://schemas.openxmlformats.org/drawingml/2006/spreadsheetDrawing">
      <xdr:col>10</xdr:col>
      <xdr:colOff>93980</xdr:colOff>
      <xdr:row>63</xdr:row>
      <xdr:rowOff>76200</xdr:rowOff>
    </xdr:to>
    <xdr:sp macro="" textlink="">
      <xdr:nvSpPr>
        <xdr:cNvPr id="2" name="テキスト ボックス 1"/>
        <xdr:cNvSpPr txBox="1"/>
      </xdr:nvSpPr>
      <xdr:spPr>
        <a:xfrm>
          <a:off x="3481070" y="14737080"/>
          <a:ext cx="568960" cy="1562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a:t>定額減税額</a:t>
          </a:r>
        </a:p>
      </xdr:txBody>
    </xdr:sp>
    <xdr:clientData/>
  </xdr:twoCellAnchor>
  <xdr:twoCellAnchor>
    <xdr:from xmlns:xdr="http://schemas.openxmlformats.org/drawingml/2006/spreadsheetDrawing">
      <xdr:col>3</xdr:col>
      <xdr:colOff>374650</xdr:colOff>
      <xdr:row>12</xdr:row>
      <xdr:rowOff>151130</xdr:rowOff>
    </xdr:from>
    <xdr:to xmlns:xdr="http://schemas.openxmlformats.org/drawingml/2006/spreadsheetDrawing">
      <xdr:col>24</xdr:col>
      <xdr:colOff>152400</xdr:colOff>
      <xdr:row>40</xdr:row>
      <xdr:rowOff>211455</xdr:rowOff>
    </xdr:to>
    <xdr:grpSp>
      <xdr:nvGrpSpPr>
        <xdr:cNvPr id="4" name="グループ化 3"/>
        <xdr:cNvGrpSpPr/>
      </xdr:nvGrpSpPr>
      <xdr:grpSpPr>
        <a:xfrm>
          <a:off x="1561465" y="5885180"/>
          <a:ext cx="8085455" cy="4986655"/>
          <a:chOff x="1543049" y="5840948"/>
          <a:chExt cx="7956551" cy="4987919"/>
        </a:xfrm>
      </xdr:grpSpPr>
      <xdr:grpSp>
        <xdr:nvGrpSpPr>
          <xdr:cNvPr id="15" name="グループ化 14"/>
          <xdr:cNvGrpSpPr/>
        </xdr:nvGrpSpPr>
        <xdr:grpSpPr>
          <a:xfrm>
            <a:off x="1543049" y="5840948"/>
            <a:ext cx="7956551" cy="4987919"/>
            <a:chOff x="1409700" y="2423710"/>
            <a:chExt cx="7415793" cy="4615265"/>
          </a:xfrm>
        </xdr:grpSpPr>
        <xdr:pic macro="">
          <xdr:nvPicPr>
            <xdr:cNvPr id="16" name="図 15"/>
            <xdr:cNvPicPr/>
          </xdr:nvPicPr>
          <xdr:blipFill>
            <a:blip xmlns:r="http://schemas.openxmlformats.org/officeDocument/2006/relationships" r:embed="rId4"/>
            <a:stretch>
              <a:fillRect/>
            </a:stretch>
          </xdr:blipFill>
          <xdr:spPr>
            <a:xfrm>
              <a:off x="1409700" y="4895851"/>
              <a:ext cx="7334250" cy="2143124"/>
            </a:xfrm>
            <a:prstGeom prst="rect">
              <a:avLst/>
            </a:prstGeom>
            <a:noFill/>
            <a:ln>
              <a:noFill/>
            </a:ln>
          </xdr:spPr>
        </xdr:pic>
        <xdr:pic macro="">
          <xdr:nvPicPr>
            <xdr:cNvPr id="18" name="図 17"/>
            <xdr:cNvPicPr/>
          </xdr:nvPicPr>
          <xdr:blipFill>
            <a:blip xmlns:r="http://schemas.openxmlformats.org/officeDocument/2006/relationships" r:embed="rId5"/>
            <a:stretch>
              <a:fillRect/>
            </a:stretch>
          </xdr:blipFill>
          <xdr:spPr>
            <a:xfrm>
              <a:off x="6248400" y="2438399"/>
              <a:ext cx="2514600" cy="2390775"/>
            </a:xfrm>
            <a:prstGeom prst="rect">
              <a:avLst/>
            </a:prstGeom>
            <a:noFill/>
            <a:ln>
              <a:noFill/>
            </a:ln>
          </xdr:spPr>
        </xdr:pic>
        <xdr:sp macro="" textlink="">
          <xdr:nvSpPr>
            <xdr:cNvPr id="19" name="円/楕円 18"/>
            <xdr:cNvSpPr/>
          </xdr:nvSpPr>
          <xdr:spPr>
            <a:xfrm>
              <a:off x="6686550" y="5343525"/>
              <a:ext cx="2138943" cy="1562074"/>
            </a:xfrm>
            <a:prstGeom prst="ellipse">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上矢印 19"/>
            <xdr:cNvSpPr/>
          </xdr:nvSpPr>
          <xdr:spPr>
            <a:xfrm>
              <a:off x="7067550" y="4448175"/>
              <a:ext cx="1076325" cy="914400"/>
            </a:xfrm>
            <a:prstGeom prs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latin typeface="HGPｺﾞｼｯｸM"/>
                  <a:ea typeface="HGPｺﾞｼｯｸM"/>
                </a:rPr>
                <a:t>拡大</a:t>
              </a:r>
            </a:p>
          </xdr:txBody>
        </xdr:sp>
        <xdr:sp macro="" textlink="">
          <xdr:nvSpPr>
            <xdr:cNvPr id="21" name="角丸四角形 20"/>
            <xdr:cNvSpPr/>
          </xdr:nvSpPr>
          <xdr:spPr>
            <a:xfrm>
              <a:off x="6632763" y="2423710"/>
              <a:ext cx="2085975" cy="200025"/>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7" name="テキスト ボックス 56"/>
          <xdr:cNvSpPr txBox="1"/>
        </xdr:nvSpPr>
        <xdr:spPr>
          <a:xfrm>
            <a:off x="2440355" y="8534399"/>
            <a:ext cx="2532835" cy="143283"/>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b="0"/>
              <a:t>給与所得等に係る市民税・県民税・森林環境税</a:t>
            </a:r>
          </a:p>
        </xdr:txBody>
      </xdr:sp>
      <xdr:sp macro="" textlink="">
        <xdr:nvSpPr>
          <xdr:cNvPr id="58" name="テキスト ボックス 57"/>
          <xdr:cNvSpPr txBox="1"/>
        </xdr:nvSpPr>
        <xdr:spPr>
          <a:xfrm>
            <a:off x="4198816" y="10505179"/>
            <a:ext cx="2061308" cy="128954"/>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600" b="0"/>
              <a:t>定額減税額　市民税　○，○○○円　県民税　　</a:t>
            </a:r>
            <a:r>
              <a:rPr kumimoji="1" lang="ja-JP" altLang="ja-JP" sz="600" b="0">
                <a:solidFill>
                  <a:schemeClr val="dk1"/>
                </a:solidFill>
                <a:effectLst/>
                <a:latin typeface="+mn-lt"/>
                <a:ea typeface="+mn-ea"/>
                <a:cs typeface="+mn-cs"/>
              </a:rPr>
              <a:t>○，○○○円</a:t>
            </a:r>
            <a:endParaRPr kumimoji="1" lang="ja-JP" altLang="en-US" sz="600" b="0"/>
          </a:p>
        </xdr:txBody>
      </xdr:sp>
    </xdr:grpSp>
    <xdr:clientData/>
  </xdr:twoCellAnchor>
  <xdr:twoCellAnchor>
    <xdr:from xmlns:xdr="http://schemas.openxmlformats.org/drawingml/2006/spreadsheetDrawing">
      <xdr:col>10</xdr:col>
      <xdr:colOff>236855</xdr:colOff>
      <xdr:row>37</xdr:row>
      <xdr:rowOff>144145</xdr:rowOff>
    </xdr:from>
    <xdr:to xmlns:xdr="http://schemas.openxmlformats.org/drawingml/2006/spreadsheetDrawing">
      <xdr:col>13</xdr:col>
      <xdr:colOff>338455</xdr:colOff>
      <xdr:row>40</xdr:row>
      <xdr:rowOff>214630</xdr:rowOff>
    </xdr:to>
    <xdr:sp macro="" textlink="">
      <xdr:nvSpPr>
        <xdr:cNvPr id="59" name="円/楕円 18"/>
        <xdr:cNvSpPr/>
      </xdr:nvSpPr>
      <xdr:spPr>
        <a:xfrm>
          <a:off x="4192905" y="10301605"/>
          <a:ext cx="1288415" cy="573405"/>
        </a:xfrm>
        <a:prstGeom prst="ellipse">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190500</xdr:colOff>
      <xdr:row>46</xdr:row>
      <xdr:rowOff>114300</xdr:rowOff>
    </xdr:from>
    <xdr:to xmlns:xdr="http://schemas.openxmlformats.org/drawingml/2006/spreadsheetDrawing">
      <xdr:col>21</xdr:col>
      <xdr:colOff>381000</xdr:colOff>
      <xdr:row>76</xdr:row>
      <xdr:rowOff>85725</xdr:rowOff>
    </xdr:to>
    <xdr:grpSp>
      <xdr:nvGrpSpPr>
        <xdr:cNvPr id="6" name="グループ化 5"/>
        <xdr:cNvGrpSpPr/>
      </xdr:nvGrpSpPr>
      <xdr:grpSpPr>
        <a:xfrm>
          <a:off x="1377315" y="12066270"/>
          <a:ext cx="7311390" cy="5031105"/>
          <a:chOff x="1352550" y="11893549"/>
          <a:chExt cx="7162800" cy="4962524"/>
        </a:xfrm>
      </xdr:grpSpPr>
      <xdr:grpSp>
        <xdr:nvGrpSpPr>
          <xdr:cNvPr id="3" name="グループ化 2"/>
          <xdr:cNvGrpSpPr/>
        </xdr:nvGrpSpPr>
        <xdr:grpSpPr>
          <a:xfrm>
            <a:off x="1352550" y="11893549"/>
            <a:ext cx="7162800" cy="4962524"/>
            <a:chOff x="1351085" y="12036668"/>
            <a:chExt cx="7154007" cy="5094409"/>
          </a:xfrm>
        </xdr:grpSpPr>
        <xdr:grpSp>
          <xdr:nvGrpSpPr>
            <xdr:cNvPr id="23" name="グループ化 22"/>
            <xdr:cNvGrpSpPr/>
          </xdr:nvGrpSpPr>
          <xdr:grpSpPr>
            <a:xfrm>
              <a:off x="1351085" y="12036668"/>
              <a:ext cx="7154007" cy="5094409"/>
              <a:chOff x="1476375" y="7715239"/>
              <a:chExt cx="7905752" cy="5133967"/>
            </a:xfrm>
          </xdr:grpSpPr>
          <xdr:grpSp>
            <xdr:nvGrpSpPr>
              <xdr:cNvPr id="24" name="グループ化 23"/>
              <xdr:cNvGrpSpPr/>
            </xdr:nvGrpSpPr>
            <xdr:grpSpPr>
              <a:xfrm>
                <a:off x="1476375" y="7715239"/>
                <a:ext cx="7905752" cy="5133967"/>
                <a:chOff x="0" y="0"/>
                <a:chExt cx="8483453" cy="5262144"/>
              </a:xfrm>
            </xdr:grpSpPr>
            <xdr:grpSp>
              <xdr:nvGrpSpPr>
                <xdr:cNvPr id="31" name="グループ化 30"/>
                <xdr:cNvGrpSpPr/>
              </xdr:nvGrpSpPr>
              <xdr:grpSpPr>
                <a:xfrm>
                  <a:off x="0" y="0"/>
                  <a:ext cx="5565913" cy="2963601"/>
                  <a:chOff x="0" y="0"/>
                  <a:chExt cx="5565913" cy="2963601"/>
                </a:xfrm>
              </xdr:grpSpPr>
              <xdr:pic macro="">
                <xdr:nvPicPr>
                  <xdr:cNvPr id="38" name="図 37"/>
                  <xdr:cNvPicPr>
                    <a:picLocks noChangeAspect="1"/>
                  </xdr:cNvPicPr>
                </xdr:nvPicPr>
                <xdr:blipFill>
                  <a:blip xmlns:r="http://schemas.openxmlformats.org/officeDocument/2006/relationships" r:embed="rId6"/>
                  <a:stretch>
                    <a:fillRect/>
                  </a:stretch>
                </xdr:blipFill>
                <xdr:spPr>
                  <a:xfrm>
                    <a:off x="23854" y="31806"/>
                    <a:ext cx="5400041" cy="2931795"/>
                  </a:xfrm>
                  <a:prstGeom prst="rect">
                    <a:avLst/>
                  </a:prstGeom>
                  <a:noFill/>
                  <a:ln>
                    <a:noFill/>
                  </a:ln>
                </xdr:spPr>
              </xdr:pic>
              <xdr:sp macro="" textlink="">
                <xdr:nvSpPr>
                  <xdr:cNvPr id="39" name="正方形/長方形 38"/>
                  <xdr:cNvSpPr/>
                </xdr:nvSpPr>
                <xdr:spPr>
                  <a:xfrm>
                    <a:off x="0" y="0"/>
                    <a:ext cx="5565913" cy="294993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grpSp>
            <xdr:grpSp>
              <xdr:nvGrpSpPr>
                <xdr:cNvPr id="32" name="グループ化 31"/>
                <xdr:cNvGrpSpPr/>
              </xdr:nvGrpSpPr>
              <xdr:grpSpPr>
                <a:xfrm>
                  <a:off x="1113183" y="421419"/>
                  <a:ext cx="5541645" cy="2971165"/>
                  <a:chOff x="-31806" y="-71562"/>
                  <a:chExt cx="5541645" cy="2971165"/>
                </a:xfrm>
              </xdr:grpSpPr>
              <xdr:sp macro="" textlink="">
                <xdr:nvSpPr>
                  <xdr:cNvPr id="36" name="正方形/長方形 35"/>
                  <xdr:cNvSpPr/>
                </xdr:nvSpPr>
                <xdr:spPr>
                  <a:xfrm>
                    <a:off x="0" y="0"/>
                    <a:ext cx="5541645" cy="2971165"/>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pic macro="">
                <xdr:nvPicPr>
                  <xdr:cNvPr id="37" name="図 36"/>
                  <xdr:cNvPicPr>
                    <a:picLocks noChangeAspect="1"/>
                  </xdr:cNvPicPr>
                </xdr:nvPicPr>
                <xdr:blipFill>
                  <a:blip xmlns:r="http://schemas.openxmlformats.org/officeDocument/2006/relationships" r:embed="rId7"/>
                  <a:stretch>
                    <a:fillRect/>
                  </a:stretch>
                </xdr:blipFill>
                <xdr:spPr>
                  <a:xfrm>
                    <a:off x="0" y="15903"/>
                    <a:ext cx="5400040" cy="1703705"/>
                  </a:xfrm>
                  <a:prstGeom prst="rect">
                    <a:avLst/>
                  </a:prstGeom>
                  <a:noFill/>
                  <a:ln>
                    <a:noFill/>
                  </a:ln>
                </xdr:spPr>
              </xdr:pic>
            </xdr:grpSp>
            <xdr:grpSp>
              <xdr:nvGrpSpPr>
                <xdr:cNvPr id="33" name="グループ化 32"/>
                <xdr:cNvGrpSpPr/>
              </xdr:nvGrpSpPr>
              <xdr:grpSpPr>
                <a:xfrm>
                  <a:off x="2083242" y="886503"/>
                  <a:ext cx="6400211" cy="4375641"/>
                  <a:chOff x="0" y="-250534"/>
                  <a:chExt cx="6400211" cy="4375641"/>
                </a:xfrm>
              </xdr:grpSpPr>
              <xdr:sp macro="" textlink="">
                <xdr:nvSpPr>
                  <xdr:cNvPr id="34" name="正方形/長方形 33"/>
                  <xdr:cNvSpPr/>
                </xdr:nvSpPr>
                <xdr:spPr>
                  <a:xfrm>
                    <a:off x="0" y="0"/>
                    <a:ext cx="6400211" cy="4125108"/>
                  </a:xfrm>
                  <a:prstGeom prst="rect">
                    <a:avLst/>
                  </a:prstGeom>
                  <a:solidFill>
                    <a:sysClr val="window" lastClr="FFFFFF"/>
                  </a:solidFill>
                  <a:ln w="6350" cap="flat" cmpd="sng" algn="ctr">
                    <a:solidFill>
                      <a:sysClr val="windowText" lastClr="000000"/>
                    </a:solidFill>
                    <a:prstDash val="solid"/>
                    <a:miter lim="800000"/>
                  </a:ln>
                  <a:effectLst/>
                </xdr:spPr>
                <xdr:txBody>
                  <a:bodyPr rot="0" vertOverflow="overflow" horzOverflow="overflow" wrap="square" numCol="1" spcCol="0" rtlCol="0" fromWordArt="0" anchor="ctr" anchorCtr="0" forceAA="0" compatLnSpc="1"/>
                  <a:lstStyle/>
                  <a:p>
                    <a:pPr algn="ctr">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xdr:txBody>
              </xdr:sp>
              <xdr:pic macro="">
                <xdr:nvPicPr>
                  <xdr:cNvPr id="35" name="図 34"/>
                  <xdr:cNvPicPr>
                    <a:picLocks noChangeAspect="1"/>
                  </xdr:cNvPicPr>
                </xdr:nvPicPr>
                <xdr:blipFill>
                  <a:blip xmlns:r="http://schemas.openxmlformats.org/officeDocument/2006/relationships" r:embed="rId8"/>
                  <a:stretch>
                    <a:fillRect/>
                  </a:stretch>
                </xdr:blipFill>
                <xdr:spPr>
                  <a:xfrm>
                    <a:off x="39758" y="0"/>
                    <a:ext cx="6330375" cy="4075599"/>
                  </a:xfrm>
                  <a:prstGeom prst="rect">
                    <a:avLst/>
                  </a:prstGeom>
                  <a:noFill/>
                  <a:ln>
                    <a:noFill/>
                  </a:ln>
                </xdr:spPr>
              </xdr:pic>
            </xdr:grpSp>
          </xdr:grpSp>
          <xdr:sp macro="" textlink="">
            <xdr:nvSpPr>
              <xdr:cNvPr id="25" name="角丸四角形 24"/>
              <xdr:cNvSpPr/>
            </xdr:nvSpPr>
            <xdr:spPr>
              <a:xfrm>
                <a:off x="3638551" y="10066804"/>
                <a:ext cx="1819276" cy="180975"/>
              </a:xfrm>
              <a:prstGeom prst="roundRect">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角丸四角形 25"/>
              <xdr:cNvSpPr/>
            </xdr:nvSpPr>
            <xdr:spPr>
              <a:xfrm>
                <a:off x="3638550" y="10276355"/>
                <a:ext cx="1845194" cy="347032"/>
              </a:xfrm>
              <a:prstGeom prst="roundRect">
                <a:avLst/>
              </a:prstGeom>
              <a:noFill/>
              <a:ln w="2540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xdr:cNvSpPr/>
            </xdr:nvSpPr>
            <xdr:spPr>
              <a:xfrm>
                <a:off x="5560289" y="9268935"/>
                <a:ext cx="381002" cy="476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a:solidFill>
                      <a:srgbClr val="FF0000"/>
                    </a:solidFill>
                  </a:rPr>
                  <a:t>A</a:t>
                </a:r>
                <a:endParaRPr kumimoji="1" lang="ja-JP" altLang="en-US" sz="2400">
                  <a:solidFill>
                    <a:srgbClr val="FF0000"/>
                  </a:solidFill>
                </a:endParaRPr>
              </a:p>
            </xdr:txBody>
          </xdr:sp>
          <xdr:sp macro="" textlink="">
            <xdr:nvSpPr>
              <xdr:cNvPr id="28" name="正方形/長方形 27"/>
              <xdr:cNvSpPr/>
            </xdr:nvSpPr>
            <xdr:spPr>
              <a:xfrm>
                <a:off x="5724527" y="10387923"/>
                <a:ext cx="381002" cy="476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a:solidFill>
                      <a:srgbClr val="00B0F0"/>
                    </a:solidFill>
                  </a:rPr>
                  <a:t>B</a:t>
                </a:r>
                <a:endParaRPr kumimoji="1" lang="ja-JP" altLang="en-US" sz="2400">
                  <a:solidFill>
                    <a:srgbClr val="00B0F0"/>
                  </a:solidFill>
                </a:endParaRPr>
              </a:p>
            </xdr:txBody>
          </xdr:sp>
          <xdr:cxnSp macro="">
            <xdr:nvCxnSpPr>
              <xdr:cNvPr id="29" name="直線矢印コネクタ 28"/>
              <xdr:cNvCxnSpPr/>
            </xdr:nvCxnSpPr>
            <xdr:spPr>
              <a:xfrm flipH="1">
                <a:off x="5067304" y="9647709"/>
                <a:ext cx="676276"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flipH="1" flipV="1">
                <a:off x="5076825" y="10362094"/>
                <a:ext cx="733425" cy="37147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56" name="テキスト ボックス 55"/>
            <xdr:cNvSpPr txBox="1"/>
          </xdr:nvSpPr>
          <xdr:spPr>
            <a:xfrm>
              <a:off x="3692769" y="12924692"/>
              <a:ext cx="3030416" cy="169986"/>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050" b="1"/>
                <a:t>年度市民税・県民税・森林環境税税額計算書</a:t>
              </a:r>
            </a:p>
          </xdr:txBody>
        </xdr:sp>
      </xdr:grpSp>
      <xdr:sp macro="" textlink="">
        <xdr:nvSpPr>
          <xdr:cNvPr id="60" name="テキスト ボックス 59"/>
          <xdr:cNvSpPr txBox="1"/>
        </xdr:nvSpPr>
        <xdr:spPr>
          <a:xfrm>
            <a:off x="3416301" y="14528800"/>
            <a:ext cx="692150" cy="1397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800" b="0"/>
              <a:t>定額減税額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77"/>
  <sheetViews>
    <sheetView showGridLines="0" tabSelected="1" view="pageBreakPreview" zoomScaleSheetLayoutView="100" workbookViewId="0">
      <pane xSplit="18" ySplit="7" topLeftCell="S15" activePane="bottomRight" state="frozen"/>
      <selection pane="topRight"/>
      <selection pane="bottomLeft"/>
      <selection pane="bottomRight" activeCell="B19" sqref="B19"/>
    </sheetView>
  </sheetViews>
  <sheetFormatPr defaultColWidth="9" defaultRowHeight="13"/>
  <cols>
    <col min="1" max="1" width="13.33203125" customWidth="1"/>
    <col min="2" max="2" width="19.77734375" customWidth="1"/>
    <col min="3" max="3" width="6.88671875" style="1" customWidth="1"/>
    <col min="4" max="4" width="17.33203125" customWidth="1"/>
    <col min="5" max="5" width="5.77734375" customWidth="1"/>
    <col min="6" max="10" width="12.21875" customWidth="1"/>
    <col min="11" max="14" width="12.21875" hidden="1" customWidth="1"/>
    <col min="15" max="15" width="12.21875" style="1" hidden="1" customWidth="1"/>
    <col min="16" max="18" width="12.21875" hidden="1" customWidth="1"/>
    <col min="19" max="19" width="12.21875" customWidth="1"/>
    <col min="20" max="20" width="9.44140625" customWidth="1"/>
  </cols>
  <sheetData>
    <row r="1" spans="1:19" ht="40.049999999999997" customHeight="1">
      <c r="A1" s="2" t="s">
        <v>129</v>
      </c>
      <c r="B1" s="2"/>
      <c r="C1" s="2"/>
      <c r="D1" s="2"/>
      <c r="E1" s="2"/>
      <c r="F1" s="2"/>
      <c r="G1" s="2"/>
      <c r="H1" s="2"/>
      <c r="I1" s="2"/>
      <c r="J1" s="2"/>
    </row>
    <row r="2" spans="1:19" ht="21.6" customHeight="1">
      <c r="A2" s="3"/>
      <c r="B2" s="3"/>
      <c r="C2" s="3"/>
      <c r="D2" s="3"/>
      <c r="E2" s="3"/>
      <c r="F2" s="3"/>
      <c r="G2" s="3"/>
      <c r="H2" s="3"/>
      <c r="I2" s="3"/>
      <c r="J2" s="3"/>
    </row>
    <row r="3" spans="1:19" ht="34.5" customHeight="1">
      <c r="A3" s="4"/>
      <c r="B3" s="4" t="s">
        <v>112</v>
      </c>
      <c r="C3" s="4"/>
      <c r="D3" s="4"/>
      <c r="E3" s="4"/>
      <c r="F3" s="4"/>
      <c r="G3" s="4"/>
      <c r="H3" s="4"/>
      <c r="I3" s="4"/>
      <c r="J3" s="4"/>
      <c r="K3" t="e">
        <f>OR(#REF!="",#REF!=0,#REF!="※要検討！")</f>
        <v>#REF!</v>
      </c>
    </row>
    <row r="4" spans="1:19" ht="6.75" customHeight="1">
      <c r="A4" s="5"/>
      <c r="B4" s="3"/>
      <c r="C4" s="3"/>
      <c r="D4" s="3"/>
      <c r="E4" s="3"/>
      <c r="F4" s="3"/>
      <c r="G4" s="3"/>
      <c r="H4" s="3"/>
      <c r="I4" s="3"/>
      <c r="J4" s="3"/>
    </row>
    <row r="5" spans="1:19" ht="18" customHeight="1">
      <c r="A5" s="6"/>
      <c r="B5" s="17" t="s">
        <v>78</v>
      </c>
      <c r="C5" s="17"/>
      <c r="D5" s="17"/>
      <c r="F5" s="11" t="s">
        <v>74</v>
      </c>
      <c r="G5" s="11" t="s">
        <v>95</v>
      </c>
      <c r="H5" s="11" t="s">
        <v>75</v>
      </c>
      <c r="I5" s="11" t="s">
        <v>99</v>
      </c>
      <c r="J5" s="70" t="s">
        <v>100</v>
      </c>
      <c r="N5" s="1"/>
      <c r="O5" s="99"/>
    </row>
    <row r="6" spans="1:19" ht="12.75" customHeight="1">
      <c r="C6" s="3"/>
      <c r="D6" s="3"/>
      <c r="E6" s="3"/>
      <c r="F6" s="11" t="s">
        <v>96</v>
      </c>
      <c r="G6" s="58" t="s">
        <v>97</v>
      </c>
      <c r="H6" s="58" t="s">
        <v>98</v>
      </c>
      <c r="I6" s="58" t="s">
        <v>37</v>
      </c>
      <c r="J6" s="58" t="s">
        <v>61</v>
      </c>
    </row>
    <row r="7" spans="1:19" ht="12.75" customHeight="1">
      <c r="C7" s="3"/>
      <c r="D7" s="3"/>
      <c r="E7" s="3"/>
      <c r="F7" s="11"/>
      <c r="G7" s="58"/>
      <c r="H7" s="58"/>
      <c r="I7" s="58"/>
      <c r="J7" s="58"/>
    </row>
    <row r="8" spans="1:19" ht="30" customHeight="1">
      <c r="A8" s="7" t="s">
        <v>71</v>
      </c>
      <c r="B8" s="18" t="s">
        <v>108</v>
      </c>
      <c r="C8" s="18"/>
      <c r="D8" s="18"/>
      <c r="E8" s="18"/>
      <c r="F8" s="18"/>
      <c r="G8" s="18"/>
      <c r="H8" s="18"/>
      <c r="I8" s="18"/>
      <c r="J8" s="18"/>
      <c r="K8" t="s">
        <v>33</v>
      </c>
      <c r="L8" s="82">
        <v>43922</v>
      </c>
      <c r="M8" s="88">
        <f ca="1">TODAY()</f>
        <v>45748</v>
      </c>
      <c r="N8" s="94"/>
      <c r="O8" s="99"/>
    </row>
    <row r="9" spans="1:19" ht="24.75" customHeight="1">
      <c r="A9" s="8" t="s">
        <v>76</v>
      </c>
      <c r="B9" s="8" t="s">
        <v>109</v>
      </c>
      <c r="C9" s="28" t="s">
        <v>23</v>
      </c>
      <c r="D9" s="10"/>
      <c r="E9" s="10"/>
      <c r="F9" s="10"/>
      <c r="G9" s="10"/>
      <c r="H9" s="10"/>
      <c r="I9" s="66" t="s">
        <v>53</v>
      </c>
      <c r="J9" s="10"/>
      <c r="K9" s="71" t="s">
        <v>1</v>
      </c>
      <c r="L9" s="71" t="s">
        <v>46</v>
      </c>
      <c r="M9" s="71" t="s">
        <v>11</v>
      </c>
      <c r="N9" s="84" t="s">
        <v>66</v>
      </c>
      <c r="O9" s="100" t="s">
        <v>1</v>
      </c>
      <c r="P9" s="71" t="s">
        <v>46</v>
      </c>
      <c r="Q9" s="71" t="s">
        <v>11</v>
      </c>
      <c r="R9" s="71" t="s">
        <v>66</v>
      </c>
    </row>
    <row r="10" spans="1:19" ht="22.5" customHeight="1">
      <c r="A10" s="9" t="s">
        <v>0</v>
      </c>
      <c r="B10" s="19"/>
      <c r="C10" s="29" t="str">
        <f>IF(B10="選択してください","",IF(B10="０～２歳",0,IF(B10="３～５歳",3,IF(B10="小学校１～３年",7,IF(B10="小学校４年以上",10,"")))))</f>
        <v/>
      </c>
      <c r="D10" s="38"/>
      <c r="E10" s="14"/>
      <c r="F10" s="10"/>
      <c r="G10" s="10"/>
      <c r="H10" s="10"/>
      <c r="I10" t="s">
        <v>17</v>
      </c>
      <c r="J10" s="10"/>
      <c r="K10" s="72" t="str">
        <f>IF(C10="","",IF(C10&gt;=3,"",1))</f>
        <v/>
      </c>
      <c r="L10" s="72" t="str">
        <f>IF(C10&gt;=9,"",IF(C10&lt;=8,1,""))</f>
        <v/>
      </c>
      <c r="M10" s="72" t="str">
        <f>IF(C10&gt;=6,"",1)</f>
        <v/>
      </c>
      <c r="N10" s="83" t="str">
        <f>IF(C10="","",IF(C10&gt;=0,1,""))</f>
        <v/>
      </c>
      <c r="O10" s="101" t="str">
        <f>K10</f>
        <v/>
      </c>
      <c r="P10" s="72" t="str">
        <f>L10</f>
        <v/>
      </c>
      <c r="Q10" s="72" t="str">
        <f>M10</f>
        <v/>
      </c>
      <c r="R10" s="72" t="str">
        <f>N10</f>
        <v/>
      </c>
    </row>
    <row r="11" spans="1:19" ht="22.5" customHeight="1">
      <c r="A11" s="9" t="s">
        <v>4</v>
      </c>
      <c r="B11" s="19"/>
      <c r="C11" s="29" t="str">
        <f>IF(B11="選択してください","",IF(B11="０～２歳",0,IF(B11="３～５歳",3,IF(B11="小学校１～３年",7,IF(B11="小学校４年以上",10,"")))))</f>
        <v/>
      </c>
      <c r="D11" s="39" t="str">
        <f>IF(C11="","",IF(C10&lt;C11,"第１子の年齢を上回っています。",""))</f>
        <v/>
      </c>
      <c r="E11" s="49"/>
      <c r="F11" s="53"/>
      <c r="G11" s="10"/>
      <c r="H11" s="10"/>
      <c r="I11" t="s">
        <v>26</v>
      </c>
      <c r="J11" s="10"/>
      <c r="K11" s="72" t="str">
        <f>IF(C11="","",IF(C11&gt;=3,"",1))</f>
        <v/>
      </c>
      <c r="L11" s="72" t="str">
        <f>IF(C11&gt;=9,"",IF(AND(L10="",C11&lt;=8),1,IF(AND(L10&gt;=1,C11&lt;=8),L10+1,"")))</f>
        <v/>
      </c>
      <c r="M11" s="72" t="str">
        <f>IF(C11&gt;=6,"",IF(AND(M10="",C11&lt;=5),1,IF(AND(M10&gt;=1,C11&lt;=5),M10+1,"")))</f>
        <v/>
      </c>
      <c r="N11" s="83" t="str">
        <f>IF(C11="","",IF(C11&gt;=0,N10+1,""))</f>
        <v/>
      </c>
      <c r="O11" s="101" t="str">
        <f>K11</f>
        <v/>
      </c>
      <c r="P11" s="72" t="e">
        <f>L11-COUNTIF(B29,L33)</f>
        <v>#VALUE!</v>
      </c>
      <c r="Q11" s="72" t="e">
        <f>M11-COUNTIF(B29,L33)</f>
        <v>#VALUE!</v>
      </c>
      <c r="R11" s="72" t="str">
        <f>N11</f>
        <v/>
      </c>
      <c r="S11" s="104"/>
    </row>
    <row r="12" spans="1:19" ht="22.5" customHeight="1">
      <c r="A12" s="9" t="s">
        <v>7</v>
      </c>
      <c r="B12" s="19"/>
      <c r="C12" s="29" t="str">
        <f>IF(B12="選択してください","",IF(B12="０～２歳",0,IF(B12="３～５歳",3,IF(B12="小学校１～３年",7,IF(B12="小学校４年以上",10,"")))))</f>
        <v/>
      </c>
      <c r="D12" s="39" t="str">
        <f>IF(C12="","",IF(C11&lt;C12,"第2子の年齢を上回っています。",""))</f>
        <v/>
      </c>
      <c r="E12" s="49"/>
      <c r="F12" s="53"/>
      <c r="G12" s="10"/>
      <c r="H12" s="10"/>
      <c r="I12" t="s">
        <v>31</v>
      </c>
      <c r="J12" s="10"/>
      <c r="K12" s="72" t="str">
        <f>IF(C12="","",IF(C12&gt;=3,"",1))</f>
        <v/>
      </c>
      <c r="L12" s="72" t="str">
        <f>IF(C12&gt;=9,"",IF(AND(L11="",C12&lt;=8),1,IF(AND(L11&gt;=1,C12&lt;=8),L11+1,"")))</f>
        <v/>
      </c>
      <c r="M12" s="72" t="str">
        <f>IF(C12&gt;=6,"",IF(AND(M11="",C12&lt;=5),1,IF(AND(M11&gt;=1,C12&lt;=5),M11+1,"")))</f>
        <v/>
      </c>
      <c r="N12" s="83" t="str">
        <f>IF(C12="","",IF(C12&gt;=0,N11+1,""))</f>
        <v/>
      </c>
      <c r="O12" s="101" t="str">
        <f>K12</f>
        <v/>
      </c>
      <c r="P12" s="72" t="e">
        <f>L12-COUNTIF(B29:C30,L33)</f>
        <v>#VALUE!</v>
      </c>
      <c r="Q12" s="72" t="e">
        <f>M12-COUNTIF(B29:C30,L33)</f>
        <v>#VALUE!</v>
      </c>
      <c r="R12" s="72" t="str">
        <f>N12</f>
        <v/>
      </c>
    </row>
    <row r="13" spans="1:19" ht="22.5" customHeight="1">
      <c r="A13" s="9" t="s">
        <v>9</v>
      </c>
      <c r="B13" s="19"/>
      <c r="C13" s="29" t="str">
        <f>IF(B13="選択してください","",IF(B13="０～２歳",0,IF(B13="３～５歳",3,IF(B13="小学校１～３年",7,IF(B13="小学校４年以上",10,"")))))</f>
        <v/>
      </c>
      <c r="D13" s="39" t="str">
        <f>IF(C13="","",IF(C12&lt;C13,"第3子の年齢を上回っています。",""))</f>
        <v/>
      </c>
      <c r="E13" s="49"/>
      <c r="F13" s="53"/>
      <c r="G13" s="10"/>
      <c r="H13" s="10"/>
      <c r="I13" t="s">
        <v>72</v>
      </c>
      <c r="J13" s="10"/>
      <c r="K13" s="72" t="str">
        <f>IF(C13="","",IF(C13&gt;=3,"",1))</f>
        <v/>
      </c>
      <c r="L13" s="72" t="str">
        <f>IF(C13&gt;=9,"",IF(AND(L12="",C13&lt;=8),1,IF(AND(L12&gt;=1,C13&lt;=8),L12+1,"")))</f>
        <v/>
      </c>
      <c r="M13" s="72" t="str">
        <f>IF(C13&gt;=6,"",IF(AND(M12="",C13&lt;=5),1,IF(AND(M12&gt;=1,C13&lt;=5),M12+1,"")))</f>
        <v/>
      </c>
      <c r="N13" s="83" t="str">
        <f>IF(C13="","",IF(C13&gt;=0,N12+1,""))</f>
        <v/>
      </c>
      <c r="O13" s="101" t="str">
        <f>K13</f>
        <v/>
      </c>
      <c r="P13" s="72" t="e">
        <f>L13-COUNTIF(B29:C31,L33)</f>
        <v>#VALUE!</v>
      </c>
      <c r="Q13" s="72" t="e">
        <f>M13-COUNTIF(B29:C31,L33)</f>
        <v>#VALUE!</v>
      </c>
      <c r="R13" s="72" t="str">
        <f>N13</f>
        <v/>
      </c>
    </row>
    <row r="14" spans="1:19" ht="22.5" customHeight="1">
      <c r="A14" s="9" t="s">
        <v>10</v>
      </c>
      <c r="B14" s="19"/>
      <c r="C14" s="29" t="str">
        <f>IF(B14="選択してください","",IF(B14="０～２歳",0,IF(B14="３～５歳",3,IF(B14="小学校１～３年",7,IF(B14="小学校４年以上",10,"")))))</f>
        <v/>
      </c>
      <c r="D14" s="39" t="str">
        <f>IF(C14="","",IF(C13&lt;C14,"第4子の年齢を上回っています。",""))</f>
        <v/>
      </c>
      <c r="E14" s="49"/>
      <c r="F14" s="53"/>
      <c r="G14" s="10"/>
      <c r="H14" s="10"/>
      <c r="I14" s="10"/>
      <c r="J14" s="10"/>
      <c r="K14" s="72" t="str">
        <f>IF(C14="","",IF(C14&gt;=3,"",1))</f>
        <v/>
      </c>
      <c r="L14" s="72" t="str">
        <f>IF(C14&gt;=9,"",IF(AND(L13="",C14&lt;=8),1,IF(AND(L13&gt;=1,C14&lt;=8),L13+1,"")))</f>
        <v/>
      </c>
      <c r="M14" s="72" t="str">
        <f>IF(C14&gt;=6,"",IF(AND(M13="",C14&lt;=5),1,IF(AND(M13&gt;=1,C14&lt;=5),M13+1,"")))</f>
        <v/>
      </c>
      <c r="N14" s="83" t="str">
        <f>IF(C14="","",IF(C14&gt;=0,N13+1,""))</f>
        <v/>
      </c>
      <c r="O14" s="101" t="str">
        <f>K14</f>
        <v/>
      </c>
      <c r="P14" s="72" t="e">
        <f>L14-COUNTIF(B29:C32,L33)</f>
        <v>#VALUE!</v>
      </c>
      <c r="Q14" s="72" t="e">
        <f>M14-COUNTIF(B29:C32,L33)</f>
        <v>#VALUE!</v>
      </c>
      <c r="R14" s="72" t="str">
        <f>N14</f>
        <v/>
      </c>
    </row>
    <row r="15" spans="1:19" ht="10.5" customHeight="1">
      <c r="A15" s="10"/>
      <c r="B15" s="10"/>
      <c r="C15" s="30"/>
      <c r="D15" s="10"/>
      <c r="E15" s="10"/>
      <c r="F15" s="10"/>
      <c r="G15" s="10"/>
      <c r="H15" s="10"/>
      <c r="I15" s="10"/>
      <c r="J15" s="10"/>
      <c r="K15" s="1"/>
      <c r="O15" s="99"/>
    </row>
    <row r="16" spans="1:19" ht="28.5" customHeight="1">
      <c r="A16" s="7" t="s">
        <v>8</v>
      </c>
      <c r="B16" s="13" t="s">
        <v>93</v>
      </c>
      <c r="C16" s="13"/>
      <c r="D16" s="40" t="s">
        <v>122</v>
      </c>
      <c r="E16" s="40"/>
      <c r="F16" s="40"/>
      <c r="G16" s="40"/>
      <c r="H16" s="40"/>
      <c r="I16" s="13"/>
      <c r="J16" s="13"/>
      <c r="K16" s="1"/>
      <c r="O16" s="99"/>
    </row>
    <row r="17" spans="1:18" ht="19.5" hidden="1" customHeight="1">
      <c r="A17" s="11"/>
      <c r="B17" s="11"/>
      <c r="C17" s="11"/>
      <c r="D17" s="11"/>
      <c r="E17" s="11"/>
      <c r="F17" s="11"/>
      <c r="G17" s="11"/>
      <c r="H17" s="11"/>
      <c r="I17" s="67"/>
      <c r="J17" s="67"/>
      <c r="K17" s="1"/>
      <c r="O17" s="99"/>
    </row>
    <row r="18" spans="1:18" ht="19.5" customHeight="1">
      <c r="A18" s="8" t="s">
        <v>76</v>
      </c>
      <c r="B18" s="8" t="s">
        <v>13</v>
      </c>
      <c r="C18" s="8"/>
      <c r="D18" s="8" t="s">
        <v>22</v>
      </c>
      <c r="E18" s="8"/>
      <c r="F18" s="30"/>
      <c r="G18" s="10"/>
      <c r="H18" s="10"/>
      <c r="K18" s="1"/>
      <c r="O18" s="99"/>
    </row>
    <row r="19" spans="1:18" ht="19.95" customHeight="1">
      <c r="A19" s="9" t="s">
        <v>2</v>
      </c>
      <c r="B19" s="20"/>
      <c r="C19" s="31" t="s">
        <v>19</v>
      </c>
      <c r="D19" s="20"/>
      <c r="E19" s="31" t="s">
        <v>19</v>
      </c>
      <c r="F19" s="30"/>
      <c r="G19" s="59" t="s">
        <v>73</v>
      </c>
      <c r="H19" s="59"/>
      <c r="I19" s="59"/>
      <c r="J19" s="59"/>
      <c r="K19" s="1"/>
      <c r="O19" s="99"/>
    </row>
    <row r="20" spans="1:18" ht="19.95" customHeight="1">
      <c r="A20" s="9" t="s">
        <v>15</v>
      </c>
      <c r="B20" s="20"/>
      <c r="C20" s="31" t="s">
        <v>19</v>
      </c>
      <c r="D20" s="20"/>
      <c r="E20" s="31" t="s">
        <v>19</v>
      </c>
      <c r="F20" s="30"/>
      <c r="G20" s="59"/>
      <c r="H20" s="59"/>
      <c r="I20" s="59"/>
      <c r="J20" s="59"/>
      <c r="K20" s="1"/>
      <c r="M20">
        <f>COUNTIF(B29:C30,L33)</f>
        <v>0</v>
      </c>
      <c r="O20" s="99"/>
      <c r="R20" s="103"/>
    </row>
    <row r="21" spans="1:18" ht="19.95" customHeight="1">
      <c r="A21" s="9" t="s">
        <v>34</v>
      </c>
      <c r="B21" s="21">
        <f>SUM(B19:B20)</f>
        <v>0</v>
      </c>
      <c r="C21" s="31" t="s">
        <v>19</v>
      </c>
      <c r="D21" s="21">
        <f>SUM(D19:D20)</f>
        <v>0</v>
      </c>
      <c r="E21" s="31" t="s">
        <v>19</v>
      </c>
      <c r="F21" s="30"/>
      <c r="G21" s="59"/>
      <c r="H21" s="59"/>
      <c r="I21" s="59"/>
      <c r="J21" s="59"/>
      <c r="K21" s="1"/>
      <c r="O21" s="99"/>
    </row>
    <row r="22" spans="1:18" ht="12" customHeight="1">
      <c r="A22" s="10"/>
      <c r="B22" s="10"/>
      <c r="C22" s="30"/>
      <c r="D22" s="10"/>
      <c r="E22" s="10"/>
      <c r="F22" s="10"/>
      <c r="G22" s="10"/>
      <c r="H22" s="10"/>
      <c r="I22" s="10"/>
      <c r="J22" s="10"/>
      <c r="K22" s="1"/>
      <c r="O22" s="99"/>
    </row>
    <row r="23" spans="1:18" ht="30" customHeight="1">
      <c r="A23" s="7" t="s">
        <v>5</v>
      </c>
      <c r="B23" s="18" t="s">
        <v>111</v>
      </c>
      <c r="C23" s="18"/>
      <c r="D23" s="18"/>
      <c r="E23" s="18"/>
      <c r="F23" s="18"/>
      <c r="G23" s="18"/>
      <c r="H23" s="18"/>
      <c r="I23" s="18"/>
      <c r="J23" s="18"/>
      <c r="K23" s="1"/>
      <c r="O23" s="99"/>
    </row>
    <row r="24" spans="1:18" ht="21.45" customHeight="1">
      <c r="A24" s="12" t="s">
        <v>24</v>
      </c>
      <c r="B24" s="22"/>
      <c r="C24" s="32" t="s">
        <v>77</v>
      </c>
      <c r="D24" s="41"/>
      <c r="E24" s="41"/>
      <c r="F24" s="54"/>
      <c r="G24" s="54"/>
      <c r="H24" s="54"/>
      <c r="I24" s="54"/>
      <c r="J24" s="54"/>
      <c r="O24" s="99"/>
    </row>
    <row r="25" spans="1:18" ht="21.45" customHeight="1">
      <c r="A25" s="12" t="s">
        <v>54</v>
      </c>
      <c r="B25" s="22"/>
      <c r="C25" s="33" t="s">
        <v>103</v>
      </c>
      <c r="D25" s="42"/>
      <c r="E25" s="42"/>
      <c r="F25" s="42"/>
      <c r="G25" s="60"/>
      <c r="H25" s="61"/>
      <c r="I25" s="61"/>
      <c r="J25" s="61"/>
      <c r="O25" s="99"/>
    </row>
    <row r="26" spans="1:18" ht="12" customHeight="1">
      <c r="A26" s="10"/>
      <c r="B26" s="10"/>
      <c r="C26" s="30"/>
      <c r="D26" s="10"/>
      <c r="E26" s="10"/>
      <c r="F26" s="10"/>
      <c r="G26" s="61"/>
      <c r="H26" s="61"/>
      <c r="I26" s="61"/>
      <c r="J26" s="61"/>
    </row>
    <row r="27" spans="1:18" ht="30.75" customHeight="1">
      <c r="A27" s="7" t="s">
        <v>67</v>
      </c>
      <c r="B27" s="13" t="s">
        <v>117</v>
      </c>
      <c r="C27" s="13"/>
      <c r="D27" s="13"/>
      <c r="E27" s="13"/>
      <c r="F27" s="13"/>
      <c r="G27" s="13"/>
      <c r="H27" s="13"/>
      <c r="I27" s="13"/>
      <c r="J27" s="13"/>
      <c r="K27" s="73" t="s">
        <v>12</v>
      </c>
      <c r="L27" s="83" t="s">
        <v>25</v>
      </c>
      <c r="M27" s="75"/>
      <c r="N27" s="72" t="s">
        <v>68</v>
      </c>
      <c r="O27" s="72" t="s">
        <v>40</v>
      </c>
    </row>
    <row r="28" spans="1:18" ht="21" customHeight="1">
      <c r="A28" s="8" t="s">
        <v>20</v>
      </c>
      <c r="B28" s="8" t="s">
        <v>44</v>
      </c>
      <c r="C28" s="8"/>
      <c r="D28" s="10"/>
      <c r="E28" s="10"/>
      <c r="F28" s="55"/>
      <c r="G28" s="55"/>
      <c r="H28" s="55"/>
      <c r="I28" s="55"/>
      <c r="J28" s="55"/>
      <c r="K28" s="74"/>
      <c r="L28" s="84" t="s">
        <v>27</v>
      </c>
      <c r="M28" s="89"/>
      <c r="N28" s="72" t="s">
        <v>68</v>
      </c>
      <c r="O28" s="72" t="s">
        <v>40</v>
      </c>
    </row>
    <row r="29" spans="1:18" ht="19.95" customHeight="1">
      <c r="A29" s="9" t="str">
        <f>IF(C10&gt;=6,"",A10)</f>
        <v/>
      </c>
      <c r="B29" s="23"/>
      <c r="C29" s="23"/>
      <c r="D29" s="43" t="str">
        <f>IF(A29="","",IF(OR(AND(B29=$L$29,C10&lt;3),AND(B29=$L$30,C10&lt;3),AND(B29=$L$31,C10&lt;3)),"希望施設に入園できる要件がありません",IF(AND(B29=$L$32,C10&gt;=3),"希望施設に入園できる要件がありません","")))</f>
        <v/>
      </c>
      <c r="E29" s="50"/>
      <c r="F29" s="55"/>
      <c r="G29" s="55"/>
      <c r="H29" s="55"/>
      <c r="I29" s="55"/>
      <c r="J29" s="55"/>
      <c r="K29" s="75" t="str">
        <f>IF(OR(A29="",B29="在園していない",B29="幼稚園（従来制度）"),"",IF(K10="",VLOOKUP(B29,$L$27:$O$33,3,FALSE),IF(K10=1,VLOOKUP(B29,$L$27:$O$33,4,FALSE),"")))</f>
        <v/>
      </c>
      <c r="L29" s="84" t="s">
        <v>28</v>
      </c>
      <c r="M29" s="89"/>
      <c r="N29" s="72" t="s">
        <v>6</v>
      </c>
      <c r="O29" s="72"/>
    </row>
    <row r="30" spans="1:18" ht="19.95" customHeight="1">
      <c r="A30" s="9" t="str">
        <f>IF(C11&gt;=6,"",A11)</f>
        <v/>
      </c>
      <c r="B30" s="23"/>
      <c r="C30" s="23"/>
      <c r="D30" s="43" t="str">
        <f>IF(A30="","",IF(OR(AND(B30=$L$29,C11&lt;3),AND(B30=$L$30,C11&lt;3),AND(B30=$L$31,C11&lt;3)),"希望施設に入園できる要件がありません",IF(AND(B30=$L$32,C11&gt;=3),"希望施設に入園できる要件がありません","")))</f>
        <v/>
      </c>
      <c r="E30" s="50"/>
      <c r="F30" s="55"/>
      <c r="G30" s="55"/>
      <c r="H30" s="55"/>
      <c r="I30" s="55"/>
      <c r="J30" s="55"/>
      <c r="K30" s="75" t="str">
        <f>IF(OR(A30="",B30="在園していない",B30="幼稚園（従来制度）"),"",IF(K11="",VLOOKUP(B30,$L$27:$O$33,3,FALSE),IF(K11=1,VLOOKUP(B30,$L$27:$O$33,4,FALSE),"")))</f>
        <v/>
      </c>
      <c r="L30" s="83" t="s">
        <v>55</v>
      </c>
      <c r="M30" s="75"/>
      <c r="N30" s="72" t="s">
        <v>6</v>
      </c>
      <c r="O30" s="72"/>
    </row>
    <row r="31" spans="1:18" ht="19.95" customHeight="1">
      <c r="A31" s="9" t="str">
        <f>IF(C12&gt;=6,"",A12)</f>
        <v/>
      </c>
      <c r="B31" s="23"/>
      <c r="C31" s="23"/>
      <c r="D31" s="43" t="str">
        <f>IF(A31="","",IF(OR(AND(B31=$L$29,C12&lt;3),AND(B31=$L$30,C12&lt;3),AND(B31=$L$31,C12&lt;3)),"希望施設に入園できる要件がありません",IF(AND(B31=$L$32,C12&gt;=3),"希望施設に入園できる要件がありません","")))</f>
        <v/>
      </c>
      <c r="E31" s="50"/>
      <c r="F31" s="54"/>
      <c r="G31" s="54"/>
      <c r="H31" s="54"/>
      <c r="I31" s="54"/>
      <c r="J31" s="54"/>
      <c r="K31" s="75" t="str">
        <f>IF(OR(A31="",B31="在園していない",B31="幼稚園（従来制度）"),"",IF(K12="",VLOOKUP(B31,$L$27:$O$33,3,FALSE),IF(K12=1,VLOOKUP(B31,$L$27:$O$33,4,FALSE),"")))</f>
        <v/>
      </c>
      <c r="L31" s="83" t="s">
        <v>70</v>
      </c>
      <c r="M31" s="75"/>
      <c r="N31" s="72"/>
      <c r="O31" s="72"/>
    </row>
    <row r="32" spans="1:18" ht="19.95" customHeight="1">
      <c r="A32" s="9" t="str">
        <f>IF(C13&gt;=6,"",A13)</f>
        <v/>
      </c>
      <c r="B32" s="23"/>
      <c r="C32" s="23"/>
      <c r="D32" s="43" t="str">
        <f>IF(A32="","",IF(OR(AND(B32=$L$29,C13&lt;3),AND(B32=$L$30,C13&lt;3),AND(B32=$L$31,C13&lt;3)),"希望施設に入園できる要件がありません",IF(AND(B32=$L$32,C13&gt;=3),"希望施設に入園できる要件がありません","")))</f>
        <v/>
      </c>
      <c r="E32" s="50"/>
      <c r="F32" s="54"/>
      <c r="G32" s="54"/>
      <c r="H32" s="54"/>
      <c r="I32" s="54"/>
      <c r="J32" s="54"/>
      <c r="K32" s="75" t="str">
        <f>IF(OR(A32="",B32="在園していない",B32="幼稚園（従来制度）"),"",IF(K13="",VLOOKUP(B32,$L$27:$O$33,3,FALSE),IF(K13=1,VLOOKUP(B32,$L$27:$O$33,4,FALSE),"")))</f>
        <v/>
      </c>
      <c r="L32" s="83" t="s">
        <v>30</v>
      </c>
      <c r="M32" s="75"/>
      <c r="N32" s="72"/>
      <c r="O32" s="72" t="s">
        <v>40</v>
      </c>
    </row>
    <row r="33" spans="1:17" ht="19.95" customHeight="1">
      <c r="A33" s="9" t="str">
        <f>IF(C14&gt;=6,"",A14)</f>
        <v/>
      </c>
      <c r="B33" s="23"/>
      <c r="C33" s="23"/>
      <c r="D33" s="43" t="str">
        <f>IF(A33="","",IF(OR(AND(B33=$L$29,C14&lt;3),AND(B33=$L$30,C14&lt;3),AND(B33=$L$31,C14&lt;3)),"希望施設に入園できる要件がありません",IF(AND(B33=$L$32,C14&gt;=3),"希望施設に入園できる要件がありません","")))</f>
        <v/>
      </c>
      <c r="E33" s="50"/>
      <c r="F33" s="54"/>
      <c r="G33" s="54"/>
      <c r="H33" s="54"/>
      <c r="I33" s="54"/>
      <c r="J33" s="54"/>
      <c r="K33" s="75" t="str">
        <f>IF(OR(A33="",B33="在園していない",B33="幼稚園（従来制度）"),"",IF(K14="",VLOOKUP(B33,$L$27:$O$33,3,FALSE),IF(K14=1,VLOOKUP(B33,$L$27:$O$33,4,FALSE),"")))</f>
        <v/>
      </c>
      <c r="L33" s="83" t="s">
        <v>94</v>
      </c>
      <c r="M33" s="75"/>
      <c r="N33" s="95"/>
      <c r="O33" s="102"/>
    </row>
    <row r="34" spans="1:17" ht="12.75" customHeight="1">
      <c r="A34" s="10"/>
      <c r="B34" s="10"/>
      <c r="C34" s="30"/>
      <c r="D34" s="10"/>
      <c r="E34" s="10"/>
      <c r="F34" s="10"/>
      <c r="G34" s="10"/>
      <c r="H34" s="10"/>
      <c r="I34" s="10"/>
      <c r="J34" s="10"/>
      <c r="O34" s="99"/>
    </row>
    <row r="35" spans="1:17" ht="30.75" customHeight="1">
      <c r="A35" s="13" t="s">
        <v>110</v>
      </c>
      <c r="B35" s="13"/>
      <c r="C35" s="13"/>
      <c r="D35" s="13"/>
      <c r="E35" s="13"/>
      <c r="F35" s="13"/>
      <c r="G35" s="40" t="s">
        <v>107</v>
      </c>
      <c r="H35" s="40"/>
      <c r="I35" s="40"/>
      <c r="J35" s="40"/>
      <c r="K35" s="76" t="s">
        <v>38</v>
      </c>
      <c r="L35" s="85"/>
      <c r="M35" s="90" t="s">
        <v>47</v>
      </c>
      <c r="N35" s="72" t="s">
        <v>50</v>
      </c>
      <c r="O35" s="72"/>
      <c r="P35" s="83" t="s">
        <v>51</v>
      </c>
      <c r="Q35" s="75"/>
    </row>
    <row r="36" spans="1:17" ht="17.25" customHeight="1">
      <c r="A36" s="8" t="s">
        <v>20</v>
      </c>
      <c r="B36" s="24" t="s">
        <v>119</v>
      </c>
      <c r="C36" s="34"/>
      <c r="D36" s="44" t="s">
        <v>118</v>
      </c>
      <c r="E36" s="51" t="s">
        <v>101</v>
      </c>
      <c r="F36" s="56"/>
      <c r="G36" s="56"/>
      <c r="H36" s="52"/>
      <c r="I36" s="68"/>
      <c r="K36" s="75" t="s">
        <v>43</v>
      </c>
      <c r="L36" s="72"/>
      <c r="M36" s="91"/>
      <c r="N36" s="72" t="s">
        <v>39</v>
      </c>
      <c r="O36" s="72" t="s">
        <v>41</v>
      </c>
      <c r="P36" s="72" t="s">
        <v>39</v>
      </c>
      <c r="Q36" s="72" t="s">
        <v>41</v>
      </c>
    </row>
    <row r="37" spans="1:17" ht="27" customHeight="1">
      <c r="A37" s="8"/>
      <c r="B37" s="25"/>
      <c r="C37" s="35"/>
      <c r="D37" s="45"/>
      <c r="E37" s="52" t="s">
        <v>47</v>
      </c>
      <c r="F37" s="57" t="s">
        <v>29</v>
      </c>
      <c r="G37" s="57" t="s">
        <v>35</v>
      </c>
      <c r="H37" s="57" t="s">
        <v>128</v>
      </c>
      <c r="I37" s="68"/>
      <c r="K37" s="77">
        <v>0</v>
      </c>
      <c r="L37" s="81">
        <v>0</v>
      </c>
      <c r="M37" s="92" t="s">
        <v>48</v>
      </c>
      <c r="N37" s="81">
        <v>0</v>
      </c>
      <c r="O37" s="81">
        <v>0</v>
      </c>
      <c r="P37" s="81">
        <v>0</v>
      </c>
      <c r="Q37" s="81">
        <v>0</v>
      </c>
    </row>
    <row r="38" spans="1:17" ht="20.55" customHeight="1">
      <c r="A38" s="9" t="str">
        <f t="shared" ref="A38:B42" si="0">IF(A29="","",A29)</f>
        <v/>
      </c>
      <c r="B38" s="12" t="str">
        <f t="shared" si="0"/>
        <v/>
      </c>
      <c r="C38" s="36"/>
      <c r="D38" s="46" t="str">
        <f ca="1">IF(AND(B38="幼稚園（従来制度）",F38=""),"月額最高25,700円まで無償",IF(F38="","",IF(H38&gt;=3,0,VLOOKUP(E38,INDIRECT(E38&amp;F38),IF(AND($G$38="",H38=1),2,IF(AND($G$38="",H38=2),3,IF(AND($G$38="〇",H38=1),4,IF(AND($G$38="〇",H38=2),5,"")))),FALSE))))</f>
        <v/>
      </c>
      <c r="E38" s="31" t="str">
        <f ca="1">IF(F38="","",IF(AND(OR(F38="_２号",F38="_３号"),$B$21=0,$D$21&gt;0),"C",VLOOKUP($B$21,INDIRECT(F38),2,1)))</f>
        <v/>
      </c>
      <c r="F38" s="9" t="str">
        <f>IF(K29="","",K29)</f>
        <v/>
      </c>
      <c r="G38" s="62" t="str">
        <f>IF(AND(OR($B$24="〇",$B$25="〇"),B21&lt;=77100),"〇","")</f>
        <v/>
      </c>
      <c r="H38" s="65" t="str">
        <f>N10</f>
        <v/>
      </c>
      <c r="I38" s="69"/>
      <c r="K38" s="77">
        <v>77100</v>
      </c>
      <c r="L38" s="81">
        <v>1</v>
      </c>
      <c r="M38" s="92" t="s">
        <v>49</v>
      </c>
      <c r="N38" s="96">
        <v>0</v>
      </c>
      <c r="O38" s="96">
        <v>0</v>
      </c>
      <c r="P38" s="81">
        <v>0</v>
      </c>
      <c r="Q38" s="81">
        <v>0</v>
      </c>
    </row>
    <row r="39" spans="1:17" ht="20.55" customHeight="1">
      <c r="A39" s="9" t="str">
        <f t="shared" si="0"/>
        <v/>
      </c>
      <c r="B39" s="12" t="str">
        <f t="shared" si="0"/>
        <v/>
      </c>
      <c r="C39" s="36"/>
      <c r="D39" s="46" t="str">
        <f ca="1">IF(AND(B39="幼稚園（従来制度）",F39=""),"月額最高25,700円まで無償",IF(F39="","",IF(H39&gt;=3,0,VLOOKUP(E39,INDIRECT(E39&amp;F39),IF(AND($G$38="",H39=1),2,IF(AND($G$38="",H39=2),3,IF(AND($G$38="〇",H39=1),4,IF(AND($G$38="〇",H39=2),5,"")))),FALSE))))</f>
        <v/>
      </c>
      <c r="E39" s="31" t="str">
        <f ca="1">IF(F39="","",IF(AND(OR(F39="_２号",F39="_３号"),$B$21=0,$D$21&gt;0),"C",VLOOKUP($B$21,INDIRECT(F39),2,1)))</f>
        <v/>
      </c>
      <c r="F39" s="9" t="str">
        <f>IF(K30="","",K30)</f>
        <v/>
      </c>
      <c r="G39" s="63"/>
      <c r="H39" s="65" t="str">
        <f>N11</f>
        <v/>
      </c>
      <c r="I39" s="69"/>
      <c r="K39" s="77">
        <v>211200</v>
      </c>
      <c r="L39" s="81">
        <v>77101</v>
      </c>
      <c r="M39" s="92" t="s">
        <v>3</v>
      </c>
      <c r="N39" s="96">
        <v>0</v>
      </c>
      <c r="O39" s="96">
        <v>0</v>
      </c>
      <c r="P39" s="81">
        <v>0</v>
      </c>
      <c r="Q39" s="81">
        <v>0</v>
      </c>
    </row>
    <row r="40" spans="1:17" ht="20.55" customHeight="1">
      <c r="A40" s="9" t="str">
        <f t="shared" si="0"/>
        <v/>
      </c>
      <c r="B40" s="12" t="str">
        <f t="shared" si="0"/>
        <v/>
      </c>
      <c r="C40" s="36"/>
      <c r="D40" s="46" t="str">
        <f ca="1">IF(AND(B40="幼稚園（従来制度）",F40=""),"月額最高25,700円まで無償",IF(F40="","",IF(H40&gt;=3,0,VLOOKUP(E40,INDIRECT(E40&amp;F40),IF(AND($G$38="",H40=1),2,IF(AND($G$38="",H40=2),3,IF(AND($G$38="〇",H40=1),4,IF(AND($G$38="〇",H40=2),5,"")))),FALSE))))</f>
        <v/>
      </c>
      <c r="E40" s="31" t="str">
        <f ca="1">IF(F40="","",IF(AND(OR(F40="_２号",F40="_３号"),$B$21=0,$D$21&gt;0),"C",VLOOKUP($B$21,INDIRECT(F40),2,1)))</f>
        <v/>
      </c>
      <c r="F40" s="9" t="str">
        <f>IF(K31="","",K31)</f>
        <v/>
      </c>
      <c r="G40" s="63"/>
      <c r="H40" s="65" t="str">
        <f>N12</f>
        <v/>
      </c>
      <c r="I40" s="69"/>
      <c r="K40" s="77">
        <v>100000000</v>
      </c>
      <c r="L40" s="81">
        <v>211201</v>
      </c>
      <c r="M40" s="92" t="s">
        <v>42</v>
      </c>
      <c r="N40" s="96">
        <v>0</v>
      </c>
      <c r="O40" s="96">
        <v>0</v>
      </c>
      <c r="P40" s="81">
        <v>0</v>
      </c>
      <c r="Q40" s="81">
        <v>0</v>
      </c>
    </row>
    <row r="41" spans="1:17" ht="20.55" customHeight="1">
      <c r="A41" s="9" t="str">
        <f t="shared" si="0"/>
        <v/>
      </c>
      <c r="B41" s="12" t="str">
        <f t="shared" si="0"/>
        <v/>
      </c>
      <c r="C41" s="36"/>
      <c r="D41" s="46" t="str">
        <f ca="1">IF(AND(B41="幼稚園（従来制度）",F41=""),"月額最高25,700円まで無償",IF(F41="","",IF(H41&gt;=3,0,VLOOKUP(E41,INDIRECT(E41&amp;F41),IF(AND($G$38="",H41=1),2,IF(AND($G$38="",H41=2),3,IF(AND($G$38="〇",H41=1),4,IF(AND($G$38="〇",H41=2),5,"")))),FALSE))))</f>
        <v/>
      </c>
      <c r="E41" s="31" t="str">
        <f ca="1">IF(F41="","",IF(AND(OR(F41="_２号",F41="_３号"),$B$21=0,$D$21&gt;0),"C",VLOOKUP($B$21,INDIRECT(F41),2,1)))</f>
        <v/>
      </c>
      <c r="F41" s="9" t="str">
        <f>IF(K32="","",K32)</f>
        <v/>
      </c>
      <c r="G41" s="63"/>
      <c r="H41" s="65" t="str">
        <f>N13</f>
        <v/>
      </c>
      <c r="I41" s="69"/>
      <c r="O41" s="99"/>
    </row>
    <row r="42" spans="1:17" ht="20.55" customHeight="1">
      <c r="A42" s="9" t="str">
        <f t="shared" si="0"/>
        <v/>
      </c>
      <c r="B42" s="12" t="str">
        <f t="shared" si="0"/>
        <v/>
      </c>
      <c r="C42" s="36"/>
      <c r="D42" s="47" t="str">
        <f ca="1">IF(AND(B42="幼稚園（従来制度）",F42=""),"月額最高25,700円まで無償",IF(F42="","",IF(H42&gt;=3,0,VLOOKUP(E42,INDIRECT(E42&amp;F42),IF(AND($G$38="",H42=1),2,IF(AND($G$38="",H42=2),3,IF(AND($G$38="〇",H42=1),4,IF(AND($G$38="〇",H42=2),5,"")))),FALSE))))</f>
        <v/>
      </c>
      <c r="E42" s="31" t="str">
        <f ca="1">IF(F42="","",IF(AND(OR(F42="_２号",F42="_３号"),$B$21=0,$D$21&gt;0),"C",VLOOKUP($B$21,INDIRECT(F42),2,1)))</f>
        <v/>
      </c>
      <c r="F42" s="9" t="str">
        <f>IF(K33="","",K33)</f>
        <v/>
      </c>
      <c r="G42" s="64"/>
      <c r="H42" s="65" t="str">
        <f>N14</f>
        <v/>
      </c>
      <c r="I42" s="69"/>
      <c r="K42" s="78" t="s">
        <v>45</v>
      </c>
      <c r="L42" s="86"/>
      <c r="M42" s="90" t="s">
        <v>47</v>
      </c>
      <c r="N42" s="97" t="s">
        <v>50</v>
      </c>
      <c r="O42" s="73"/>
      <c r="P42" s="97" t="s">
        <v>51</v>
      </c>
      <c r="Q42" s="73"/>
    </row>
    <row r="43" spans="1:17" ht="20.55" customHeight="1">
      <c r="A43" s="10"/>
      <c r="B43" s="26" t="s">
        <v>34</v>
      </c>
      <c r="C43" s="37"/>
      <c r="D43" s="48" t="str">
        <f ca="1">IF(COUNT(D38:D42)=0,"",SUM(D38:D42))</f>
        <v/>
      </c>
      <c r="E43" s="10"/>
      <c r="F43" s="10"/>
      <c r="G43" s="10"/>
      <c r="H43" s="10"/>
      <c r="K43" s="79"/>
      <c r="L43" s="87"/>
      <c r="M43" s="93"/>
      <c r="N43" s="98"/>
      <c r="O43" s="74"/>
      <c r="P43" s="98"/>
      <c r="Q43" s="74"/>
    </row>
    <row r="44" spans="1:17" ht="12.75" customHeight="1">
      <c r="A44" s="10"/>
      <c r="B44" s="10"/>
      <c r="C44" s="30"/>
      <c r="D44" s="10"/>
      <c r="E44" s="10"/>
      <c r="F44" s="10"/>
      <c r="G44" s="10"/>
      <c r="H44" s="10"/>
      <c r="K44" s="80" t="s">
        <v>43</v>
      </c>
      <c r="L44" s="75"/>
      <c r="M44" s="91"/>
      <c r="N44" s="72" t="s">
        <v>39</v>
      </c>
      <c r="O44" s="72" t="s">
        <v>41</v>
      </c>
      <c r="P44" s="72" t="s">
        <v>39</v>
      </c>
      <c r="Q44" s="72" t="s">
        <v>41</v>
      </c>
    </row>
    <row r="45" spans="1:17" ht="13.8" customHeight="1">
      <c r="A45" s="14" t="s">
        <v>127</v>
      </c>
      <c r="B45" s="14"/>
      <c r="C45" s="14"/>
      <c r="D45" s="14"/>
      <c r="E45" s="14"/>
      <c r="F45" s="14"/>
      <c r="G45" s="14"/>
      <c r="H45" s="14"/>
      <c r="I45" s="14"/>
      <c r="J45" s="14"/>
      <c r="K45" s="77">
        <v>0</v>
      </c>
      <c r="L45" s="81">
        <v>0</v>
      </c>
      <c r="M45" s="92" t="s">
        <v>48</v>
      </c>
      <c r="N45" s="96">
        <v>0</v>
      </c>
      <c r="O45" s="96">
        <v>0</v>
      </c>
      <c r="P45" s="96">
        <v>0</v>
      </c>
      <c r="Q45" s="96">
        <v>0</v>
      </c>
    </row>
    <row r="46" spans="1:17" ht="15.45" customHeight="1">
      <c r="A46" s="15" t="s">
        <v>106</v>
      </c>
      <c r="B46" s="27" t="s">
        <v>120</v>
      </c>
      <c r="C46" s="27"/>
      <c r="D46" s="27"/>
      <c r="E46" s="27"/>
      <c r="F46" s="27"/>
      <c r="G46" s="27"/>
      <c r="H46" s="27"/>
      <c r="I46" s="27"/>
      <c r="J46" s="27"/>
      <c r="K46" s="77">
        <v>48600</v>
      </c>
      <c r="L46" s="81">
        <v>1</v>
      </c>
      <c r="M46" s="92" t="s">
        <v>49</v>
      </c>
      <c r="N46" s="96">
        <v>0</v>
      </c>
      <c r="O46" s="96">
        <f>N46/2</f>
        <v>0</v>
      </c>
      <c r="P46" s="96">
        <v>0</v>
      </c>
      <c r="Q46" s="96">
        <v>0</v>
      </c>
    </row>
    <row r="47" spans="1:17" ht="15.45" customHeight="1">
      <c r="A47" s="15"/>
      <c r="B47" s="27"/>
      <c r="C47" s="27"/>
      <c r="D47" s="27"/>
      <c r="E47" s="27"/>
      <c r="F47" s="27"/>
      <c r="G47" s="27"/>
      <c r="H47" s="27"/>
      <c r="I47" s="27"/>
      <c r="J47" s="27"/>
      <c r="K47" s="77">
        <v>60000</v>
      </c>
      <c r="L47" s="81">
        <v>48600</v>
      </c>
      <c r="M47" s="92" t="s">
        <v>56</v>
      </c>
      <c r="N47" s="96">
        <v>0</v>
      </c>
      <c r="O47" s="96">
        <v>0</v>
      </c>
      <c r="P47" s="96">
        <v>0</v>
      </c>
      <c r="Q47" s="96">
        <v>0</v>
      </c>
    </row>
    <row r="48" spans="1:17" ht="15.45" customHeight="1">
      <c r="A48" s="16"/>
      <c r="B48" s="16" t="s">
        <v>124</v>
      </c>
      <c r="C48" s="16"/>
      <c r="D48" s="16"/>
      <c r="E48" s="16"/>
      <c r="F48" s="16"/>
      <c r="G48" s="16"/>
      <c r="H48" s="16"/>
      <c r="I48" s="16"/>
      <c r="J48" s="16"/>
      <c r="K48" s="77"/>
      <c r="L48" s="81"/>
      <c r="M48" s="92"/>
      <c r="N48" s="96"/>
      <c r="O48" s="96"/>
      <c r="P48" s="96"/>
      <c r="Q48" s="96"/>
    </row>
    <row r="49" spans="1:17" ht="15.45" customHeight="1">
      <c r="A49" s="16"/>
      <c r="B49" s="16"/>
      <c r="C49" s="16"/>
      <c r="D49" s="16"/>
      <c r="E49" s="16"/>
      <c r="F49" s="16"/>
      <c r="G49" s="16"/>
      <c r="H49" s="16"/>
      <c r="I49" s="16"/>
      <c r="J49" s="16"/>
      <c r="K49" s="77"/>
      <c r="L49" s="81"/>
      <c r="M49" s="92"/>
      <c r="N49" s="96"/>
      <c r="O49" s="96"/>
      <c r="P49" s="96"/>
      <c r="Q49" s="96"/>
    </row>
    <row r="50" spans="1:17" ht="15.45" customHeight="1">
      <c r="A50" s="16"/>
      <c r="B50" s="16"/>
      <c r="C50" s="16"/>
      <c r="D50" s="16"/>
      <c r="E50" s="16"/>
      <c r="F50" s="16"/>
      <c r="G50" s="16"/>
      <c r="H50" s="16"/>
      <c r="I50" s="16"/>
      <c r="J50" s="16"/>
      <c r="K50" s="77">
        <v>76000</v>
      </c>
      <c r="L50" s="81">
        <v>60000</v>
      </c>
      <c r="M50" s="92" t="s">
        <v>57</v>
      </c>
      <c r="N50" s="96">
        <v>0</v>
      </c>
      <c r="O50" s="96">
        <v>0</v>
      </c>
      <c r="P50" s="96">
        <v>0</v>
      </c>
      <c r="Q50" s="96">
        <v>0</v>
      </c>
    </row>
    <row r="51" spans="1:17" ht="22.5" customHeight="1">
      <c r="K51" s="77">
        <v>77101</v>
      </c>
      <c r="L51" s="81">
        <v>76000</v>
      </c>
      <c r="M51" s="92" t="s">
        <v>58</v>
      </c>
      <c r="N51" s="96">
        <v>0</v>
      </c>
      <c r="O51" s="96">
        <v>0</v>
      </c>
      <c r="P51" s="96">
        <v>0</v>
      </c>
      <c r="Q51" s="96">
        <v>0</v>
      </c>
    </row>
    <row r="52" spans="1:17" ht="22.5" customHeight="1">
      <c r="K52" s="77">
        <v>97000</v>
      </c>
      <c r="L52" s="81">
        <v>77101</v>
      </c>
      <c r="M52" s="92" t="s">
        <v>18</v>
      </c>
      <c r="N52" s="96">
        <v>0</v>
      </c>
      <c r="O52" s="96">
        <v>0</v>
      </c>
      <c r="P52" s="96">
        <v>0</v>
      </c>
      <c r="Q52" s="96">
        <v>0</v>
      </c>
    </row>
    <row r="53" spans="1:17" ht="19.95" customHeight="1">
      <c r="K53" s="77">
        <v>123000</v>
      </c>
      <c r="L53" s="81">
        <v>97000</v>
      </c>
      <c r="M53" s="92" t="s">
        <v>60</v>
      </c>
      <c r="N53" s="96">
        <v>0</v>
      </c>
      <c r="O53" s="96">
        <v>0</v>
      </c>
      <c r="P53" s="96">
        <v>0</v>
      </c>
      <c r="Q53" s="96">
        <v>0</v>
      </c>
    </row>
    <row r="54" spans="1:17" ht="19.95" customHeight="1">
      <c r="K54" s="77">
        <v>148000</v>
      </c>
      <c r="L54" s="81">
        <v>123000</v>
      </c>
      <c r="M54" s="92" t="s">
        <v>62</v>
      </c>
      <c r="N54" s="96">
        <v>0</v>
      </c>
      <c r="O54" s="96">
        <v>0</v>
      </c>
      <c r="P54" s="96">
        <v>0</v>
      </c>
      <c r="Q54" s="96">
        <v>0</v>
      </c>
    </row>
    <row r="55" spans="1:17" ht="19.95" customHeight="1">
      <c r="K55" s="77">
        <v>169000</v>
      </c>
      <c r="L55" s="81">
        <v>148000</v>
      </c>
      <c r="M55" s="92" t="s">
        <v>52</v>
      </c>
      <c r="N55" s="96">
        <v>0</v>
      </c>
      <c r="O55" s="96">
        <v>0</v>
      </c>
      <c r="P55" s="96">
        <v>0</v>
      </c>
      <c r="Q55" s="96">
        <v>0</v>
      </c>
    </row>
    <row r="56" spans="1:17" ht="19.95" customHeight="1">
      <c r="K56" s="77">
        <v>219000</v>
      </c>
      <c r="L56" s="81">
        <v>169000</v>
      </c>
      <c r="M56" s="92" t="s">
        <v>16</v>
      </c>
      <c r="N56" s="96">
        <v>0</v>
      </c>
      <c r="O56" s="96">
        <v>0</v>
      </c>
      <c r="P56" s="96">
        <v>0</v>
      </c>
      <c r="Q56" s="96">
        <v>0</v>
      </c>
    </row>
    <row r="57" spans="1:17" ht="19.95" customHeight="1">
      <c r="K57" s="77">
        <v>265000</v>
      </c>
      <c r="L57" s="81">
        <v>219000</v>
      </c>
      <c r="M57" s="92" t="s">
        <v>63</v>
      </c>
      <c r="N57" s="96">
        <v>0</v>
      </c>
      <c r="O57" s="96">
        <v>0</v>
      </c>
      <c r="P57" s="96">
        <v>0</v>
      </c>
      <c r="Q57" s="96">
        <v>0</v>
      </c>
    </row>
    <row r="58" spans="1:17" ht="19.95" customHeight="1">
      <c r="K58" s="77">
        <v>397000</v>
      </c>
      <c r="L58" s="81">
        <v>301000</v>
      </c>
      <c r="M58" s="92" t="s">
        <v>36</v>
      </c>
      <c r="N58" s="96">
        <v>0</v>
      </c>
      <c r="O58" s="96">
        <v>0</v>
      </c>
      <c r="P58" s="96">
        <v>0</v>
      </c>
      <c r="Q58" s="96">
        <v>0</v>
      </c>
    </row>
    <row r="59" spans="1:17" ht="23.25" customHeight="1">
      <c r="K59" s="77">
        <v>100000000</v>
      </c>
      <c r="L59" s="81">
        <v>397000</v>
      </c>
      <c r="M59" s="92" t="s">
        <v>65</v>
      </c>
      <c r="N59" s="96">
        <v>0</v>
      </c>
      <c r="O59" s="96">
        <v>0</v>
      </c>
      <c r="P59" s="96">
        <v>0</v>
      </c>
      <c r="Q59" s="96">
        <v>0</v>
      </c>
    </row>
    <row r="60" spans="1:17" ht="23.25" customHeight="1">
      <c r="O60" s="99"/>
    </row>
    <row r="61" spans="1:17" ht="23.25" customHeight="1">
      <c r="K61" s="79" t="s">
        <v>32</v>
      </c>
      <c r="L61" s="87"/>
      <c r="M61" s="72" t="s">
        <v>47</v>
      </c>
      <c r="N61" s="72" t="s">
        <v>50</v>
      </c>
      <c r="O61" s="72"/>
      <c r="P61" s="83" t="s">
        <v>51</v>
      </c>
      <c r="Q61" s="75"/>
    </row>
    <row r="62" spans="1:17" ht="23.25" customHeight="1">
      <c r="K62" s="72" t="s">
        <v>43</v>
      </c>
      <c r="L62" s="72"/>
      <c r="M62" s="72"/>
      <c r="N62" s="72" t="s">
        <v>39</v>
      </c>
      <c r="O62" s="72" t="s">
        <v>41</v>
      </c>
      <c r="P62" s="72" t="s">
        <v>39</v>
      </c>
      <c r="Q62" s="72" t="s">
        <v>41</v>
      </c>
    </row>
    <row r="63" spans="1:17" ht="23.25" customHeight="1">
      <c r="K63" s="81">
        <v>0</v>
      </c>
      <c r="L63" s="81">
        <v>0</v>
      </c>
      <c r="M63" s="92" t="s">
        <v>48</v>
      </c>
      <c r="N63" s="96">
        <v>0</v>
      </c>
      <c r="O63" s="96">
        <v>0</v>
      </c>
      <c r="P63" s="96">
        <v>0</v>
      </c>
      <c r="Q63" s="96">
        <v>0</v>
      </c>
    </row>
    <row r="64" spans="1:17" ht="23.25" customHeight="1">
      <c r="K64" s="81">
        <v>48600</v>
      </c>
      <c r="L64" s="81">
        <v>1</v>
      </c>
      <c r="M64" s="92" t="s">
        <v>49</v>
      </c>
      <c r="N64" s="96">
        <v>4950</v>
      </c>
      <c r="O64" s="96">
        <v>0</v>
      </c>
      <c r="P64" s="96">
        <v>900</v>
      </c>
      <c r="Q64" s="96">
        <v>0</v>
      </c>
    </row>
    <row r="65" spans="11:17" ht="23.25" customHeight="1">
      <c r="K65" s="81">
        <v>57700</v>
      </c>
      <c r="L65" s="81">
        <v>48600</v>
      </c>
      <c r="M65" s="92" t="s">
        <v>56</v>
      </c>
      <c r="N65" s="96">
        <v>7100</v>
      </c>
      <c r="O65" s="96">
        <v>0</v>
      </c>
      <c r="P65" s="96">
        <v>900</v>
      </c>
      <c r="Q65" s="96">
        <v>0</v>
      </c>
    </row>
    <row r="66" spans="11:17" ht="23.25" customHeight="1">
      <c r="K66" s="81">
        <v>60000</v>
      </c>
      <c r="L66" s="81">
        <v>57700</v>
      </c>
      <c r="M66" s="92" t="s">
        <v>126</v>
      </c>
      <c r="N66" s="96">
        <v>14200</v>
      </c>
      <c r="O66" s="96">
        <v>7100</v>
      </c>
      <c r="P66" s="96">
        <v>900</v>
      </c>
      <c r="Q66" s="96">
        <v>0</v>
      </c>
    </row>
    <row r="67" spans="11:17" ht="23.25" customHeight="1">
      <c r="K67" s="81">
        <v>76000</v>
      </c>
      <c r="L67" s="81">
        <v>60000</v>
      </c>
      <c r="M67" s="92" t="s">
        <v>57</v>
      </c>
      <c r="N67" s="96">
        <v>19400</v>
      </c>
      <c r="O67" s="96">
        <f t="shared" ref="O67:O77" si="1">N67/2</f>
        <v>9700</v>
      </c>
      <c r="P67" s="96">
        <v>900</v>
      </c>
      <c r="Q67" s="96">
        <v>0</v>
      </c>
    </row>
    <row r="68" spans="11:17" ht="23.25" customHeight="1">
      <c r="K68" s="81">
        <v>77101</v>
      </c>
      <c r="L68" s="81">
        <v>76000</v>
      </c>
      <c r="M68" s="92" t="s">
        <v>58</v>
      </c>
      <c r="N68" s="96">
        <v>24500</v>
      </c>
      <c r="O68" s="96">
        <f t="shared" si="1"/>
        <v>12250</v>
      </c>
      <c r="P68" s="96">
        <v>900</v>
      </c>
      <c r="Q68" s="96">
        <v>0</v>
      </c>
    </row>
    <row r="69" spans="11:17" ht="23.25" customHeight="1">
      <c r="K69" s="81">
        <v>97000</v>
      </c>
      <c r="L69" s="81">
        <v>77101</v>
      </c>
      <c r="M69" s="92" t="s">
        <v>18</v>
      </c>
      <c r="N69" s="96">
        <v>24500</v>
      </c>
      <c r="O69" s="96">
        <f t="shared" si="1"/>
        <v>12250</v>
      </c>
      <c r="P69" s="96">
        <v>24500</v>
      </c>
      <c r="Q69" s="96">
        <v>12250</v>
      </c>
    </row>
    <row r="70" spans="11:17" ht="23.25" customHeight="1">
      <c r="K70" s="81">
        <v>123000</v>
      </c>
      <c r="L70" s="81">
        <v>97000</v>
      </c>
      <c r="M70" s="92" t="s">
        <v>60</v>
      </c>
      <c r="N70" s="96">
        <v>31500</v>
      </c>
      <c r="O70" s="96">
        <f t="shared" si="1"/>
        <v>15750</v>
      </c>
      <c r="P70" s="96">
        <v>31500</v>
      </c>
      <c r="Q70" s="96">
        <v>15750</v>
      </c>
    </row>
    <row r="71" spans="11:17" ht="23.25" customHeight="1">
      <c r="K71" s="81">
        <v>148000</v>
      </c>
      <c r="L71" s="81">
        <v>123000</v>
      </c>
      <c r="M71" s="92" t="s">
        <v>62</v>
      </c>
      <c r="N71" s="96">
        <v>40500</v>
      </c>
      <c r="O71" s="96">
        <f t="shared" si="1"/>
        <v>20250</v>
      </c>
      <c r="P71" s="96">
        <v>40500</v>
      </c>
      <c r="Q71" s="96">
        <v>20250</v>
      </c>
    </row>
    <row r="72" spans="11:17" ht="23.25" customHeight="1">
      <c r="K72" s="81">
        <v>169000</v>
      </c>
      <c r="L72" s="81">
        <v>148000</v>
      </c>
      <c r="M72" s="92" t="s">
        <v>52</v>
      </c>
      <c r="N72" s="96">
        <v>44000</v>
      </c>
      <c r="O72" s="96">
        <f t="shared" si="1"/>
        <v>22000</v>
      </c>
      <c r="P72" s="96">
        <v>44000</v>
      </c>
      <c r="Q72" s="96">
        <v>22000</v>
      </c>
    </row>
    <row r="73" spans="11:17" ht="23.25" customHeight="1">
      <c r="K73" s="81">
        <v>219000</v>
      </c>
      <c r="L73" s="81">
        <v>169000</v>
      </c>
      <c r="M73" s="92" t="s">
        <v>16</v>
      </c>
      <c r="N73" s="96">
        <v>50500</v>
      </c>
      <c r="O73" s="96">
        <f t="shared" si="1"/>
        <v>25250</v>
      </c>
      <c r="P73" s="96">
        <v>50500</v>
      </c>
      <c r="Q73" s="96">
        <v>25250</v>
      </c>
    </row>
    <row r="74" spans="11:17" ht="23.25" customHeight="1">
      <c r="K74" s="81">
        <v>265000</v>
      </c>
      <c r="L74" s="81">
        <v>219000</v>
      </c>
      <c r="M74" s="92" t="s">
        <v>63</v>
      </c>
      <c r="N74" s="96">
        <v>53600</v>
      </c>
      <c r="O74" s="96">
        <f t="shared" si="1"/>
        <v>26800</v>
      </c>
      <c r="P74" s="96">
        <v>53600</v>
      </c>
      <c r="Q74" s="96">
        <v>26800</v>
      </c>
    </row>
    <row r="75" spans="11:17" ht="23.25" customHeight="1">
      <c r="K75" s="81">
        <v>301000</v>
      </c>
      <c r="L75" s="81">
        <v>265000</v>
      </c>
      <c r="M75" s="92" t="s">
        <v>64</v>
      </c>
      <c r="N75" s="96">
        <v>54500</v>
      </c>
      <c r="O75" s="96">
        <f t="shared" si="1"/>
        <v>27250</v>
      </c>
      <c r="P75" s="96">
        <v>54500</v>
      </c>
      <c r="Q75" s="96">
        <v>27250</v>
      </c>
    </row>
    <row r="76" spans="11:17" ht="23.25" customHeight="1">
      <c r="K76" s="81">
        <v>397000</v>
      </c>
      <c r="L76" s="81">
        <v>301000</v>
      </c>
      <c r="M76" s="92" t="s">
        <v>36</v>
      </c>
      <c r="N76" s="96">
        <v>55600</v>
      </c>
      <c r="O76" s="96">
        <f t="shared" si="1"/>
        <v>27800</v>
      </c>
      <c r="P76" s="96">
        <v>55600</v>
      </c>
      <c r="Q76" s="96">
        <v>27800</v>
      </c>
    </row>
    <row r="77" spans="11:17" ht="23.25" customHeight="1">
      <c r="K77" s="81">
        <v>100000000</v>
      </c>
      <c r="L77" s="81">
        <v>397000</v>
      </c>
      <c r="M77" s="92" t="s">
        <v>65</v>
      </c>
      <c r="N77" s="96">
        <v>56700</v>
      </c>
      <c r="O77" s="96">
        <f t="shared" si="1"/>
        <v>28350</v>
      </c>
      <c r="P77" s="96">
        <v>56700</v>
      </c>
      <c r="Q77" s="96">
        <v>28350</v>
      </c>
    </row>
    <row r="78" spans="11:17" ht="27.75" customHeight="1"/>
    <row r="79" spans="11:17" ht="27" customHeight="1"/>
  </sheetData>
  <sheetProtection algorithmName="SHA-512" hashValue="L1WRYjVo+1OcW5oljGt2Iz0+ZZzMAcfHn137lDfObaEDnXxeyrT1+/+ffoJp8IoxKaa3djx/pGf/CWlt73TXkQ==" saltValue="1HRbZICQNH1W2f0NraM06w==" spinCount="100000" sheet="1" selectLockedCells="1"/>
  <mergeCells count="64">
    <mergeCell ref="A1:J1"/>
    <mergeCell ref="A2:J2"/>
    <mergeCell ref="B3:J3"/>
    <mergeCell ref="B5:D5"/>
    <mergeCell ref="B8:J8"/>
    <mergeCell ref="D16:H16"/>
    <mergeCell ref="A17:H17"/>
    <mergeCell ref="I17:J17"/>
    <mergeCell ref="B18:C18"/>
    <mergeCell ref="D18:E18"/>
    <mergeCell ref="B23:J23"/>
    <mergeCell ref="C24:E24"/>
    <mergeCell ref="F24:J24"/>
    <mergeCell ref="C25:F25"/>
    <mergeCell ref="B27:J27"/>
    <mergeCell ref="L27:M27"/>
    <mergeCell ref="B28:C28"/>
    <mergeCell ref="L28:M28"/>
    <mergeCell ref="B29:C29"/>
    <mergeCell ref="L29:M29"/>
    <mergeCell ref="B30:C30"/>
    <mergeCell ref="L30:M30"/>
    <mergeCell ref="B31:C31"/>
    <mergeCell ref="L31:M31"/>
    <mergeCell ref="B32:C32"/>
    <mergeCell ref="L32:M32"/>
    <mergeCell ref="B33:C33"/>
    <mergeCell ref="L33:M33"/>
    <mergeCell ref="A35:F35"/>
    <mergeCell ref="G35:J35"/>
    <mergeCell ref="K35:L35"/>
    <mergeCell ref="N35:O35"/>
    <mergeCell ref="P35:Q35"/>
    <mergeCell ref="E36:H36"/>
    <mergeCell ref="K36:L36"/>
    <mergeCell ref="B38:C38"/>
    <mergeCell ref="B39:C39"/>
    <mergeCell ref="B40:C40"/>
    <mergeCell ref="B41:C41"/>
    <mergeCell ref="B42:C42"/>
    <mergeCell ref="B43:C43"/>
    <mergeCell ref="K44:L44"/>
    <mergeCell ref="A45:J45"/>
    <mergeCell ref="K61:L61"/>
    <mergeCell ref="N61:O61"/>
    <mergeCell ref="P61:Q61"/>
    <mergeCell ref="K62:L62"/>
    <mergeCell ref="G19:J21"/>
    <mergeCell ref="G25:J26"/>
    <mergeCell ref="K27:K28"/>
    <mergeCell ref="M35:M36"/>
    <mergeCell ref="A36:A37"/>
    <mergeCell ref="B36:C37"/>
    <mergeCell ref="D36:D37"/>
    <mergeCell ref="I36:I37"/>
    <mergeCell ref="G38:G42"/>
    <mergeCell ref="K42:L43"/>
    <mergeCell ref="M42:M44"/>
    <mergeCell ref="N42:O43"/>
    <mergeCell ref="P42:Q43"/>
    <mergeCell ref="A46:A47"/>
    <mergeCell ref="B46:J47"/>
    <mergeCell ref="B48:J50"/>
    <mergeCell ref="M61:M62"/>
  </mergeCells>
  <phoneticPr fontId="1"/>
  <conditionalFormatting sqref="B29:C29">
    <cfRule type="expression" dxfId="16" priority="5">
      <formula>$A$29="第１子"</formula>
    </cfRule>
  </conditionalFormatting>
  <conditionalFormatting sqref="B30:C30">
    <cfRule type="expression" dxfId="15" priority="2">
      <formula>$A$30="第２子"</formula>
    </cfRule>
  </conditionalFormatting>
  <conditionalFormatting sqref="B31:C31">
    <cfRule type="expression" dxfId="14" priority="1">
      <formula>$A$31="第３子"</formula>
    </cfRule>
  </conditionalFormatting>
  <conditionalFormatting sqref="B32:C32">
    <cfRule type="expression" dxfId="13" priority="4">
      <formula>$A$32="第４子"</formula>
    </cfRule>
  </conditionalFormatting>
  <conditionalFormatting sqref="B33:C33">
    <cfRule type="expression" dxfId="12" priority="3">
      <formula>$A$33="第５子"</formula>
    </cfRule>
  </conditionalFormatting>
  <conditionalFormatting sqref="F5">
    <cfRule type="expression" dxfId="11" priority="22">
      <formula>B10&lt;&gt;""</formula>
    </cfRule>
  </conditionalFormatting>
  <conditionalFormatting sqref="G5">
    <cfRule type="expression" dxfId="10" priority="6">
      <formula>D20&lt;&gt;""</formula>
    </cfRule>
    <cfRule type="expression" dxfId="9" priority="7">
      <formula>D19&lt;&gt;""</formula>
    </cfRule>
    <cfRule type="expression" dxfId="8" priority="13">
      <formula>$B$20&lt;&gt;""</formula>
    </cfRule>
    <cfRule type="expression" dxfId="7" priority="20">
      <formula>B19&lt;&gt;""</formula>
    </cfRule>
  </conditionalFormatting>
  <conditionalFormatting sqref="H5">
    <cfRule type="expression" dxfId="6" priority="14">
      <formula>$B$25&lt;&gt;""</formula>
    </cfRule>
    <cfRule type="expression" dxfId="5" priority="15">
      <formula>$B$24&lt;&gt;""</formula>
    </cfRule>
  </conditionalFormatting>
  <conditionalFormatting sqref="I5">
    <cfRule type="expression" dxfId="4" priority="8">
      <formula>$B$33&lt;&gt;""</formula>
    </cfRule>
    <cfRule type="expression" dxfId="3" priority="9">
      <formula>$B$32</formula>
    </cfRule>
    <cfRule type="expression" dxfId="2" priority="10">
      <formula>$B$31&lt;&gt;""</formula>
    </cfRule>
    <cfRule type="expression" dxfId="1" priority="11">
      <formula>$B$30&lt;&gt;""</formula>
    </cfRule>
    <cfRule type="expression" dxfId="0" priority="12">
      <formula>$B$29&lt;&gt;""</formula>
    </cfRule>
  </conditionalFormatting>
  <dataValidations count="4">
    <dataValidation type="list" allowBlank="1" showDropDown="0" showInputMessage="1" showErrorMessage="1" sqref="B29:B33">
      <formula1>$L$27:$L$33</formula1>
    </dataValidation>
    <dataValidation type="list" allowBlank="1" showDropDown="0" showInputMessage="1" showErrorMessage="1" sqref="B24:B25">
      <formula1>"〇"</formula1>
    </dataValidation>
    <dataValidation imeMode="off" allowBlank="1" showDropDown="0" showInputMessage="1" showErrorMessage="1" sqref="B19:B20 D19"/>
    <dataValidation type="list" imeMode="off" allowBlank="1" showDropDown="0" showInputMessage="1" showErrorMessage="1" sqref="B10:B14">
      <formula1>$I$9:$I$13</formula1>
    </dataValidation>
  </dataValidations>
  <pageMargins left="0.62992125984251968" right="0.19685039370078741" top="0.55118110236220474" bottom="0.19685039370078741" header="0.31496062992125984" footer="0.31496062992125984"/>
  <pageSetup paperSize="9" scale="7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Z92"/>
  <sheetViews>
    <sheetView showGridLines="0" zoomScale="120" zoomScaleNormal="120" workbookViewId="0">
      <pane xSplit="26" ySplit="1" topLeftCell="AA2" activePane="bottomRight" state="frozen"/>
      <selection pane="topRight"/>
      <selection pane="bottomLeft"/>
      <selection pane="bottomRight" activeCell="W1" sqref="W1:Y1"/>
    </sheetView>
  </sheetViews>
  <sheetFormatPr defaultRowHeight="13.2"/>
  <cols>
    <col min="1" max="25" width="5.6640625" customWidth="1"/>
    <col min="26" max="26" width="0.77734375" customWidth="1"/>
  </cols>
  <sheetData>
    <row r="1" spans="1:26" ht="37.5" customHeight="1">
      <c r="A1" s="106"/>
      <c r="W1" s="141" t="s">
        <v>59</v>
      </c>
      <c r="X1" s="141"/>
      <c r="Y1" s="141"/>
    </row>
    <row r="2" spans="1:26" ht="28.5" customHeight="1">
      <c r="A2" s="107" t="s">
        <v>121</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6" ht="21.75" customHeight="1">
      <c r="A3" s="10" t="s">
        <v>92</v>
      </c>
      <c r="B3" s="108"/>
      <c r="C3" s="108"/>
      <c r="D3" s="108"/>
      <c r="E3" s="108"/>
      <c r="F3" s="108"/>
      <c r="G3" s="108"/>
      <c r="H3" s="108"/>
      <c r="I3" s="108"/>
      <c r="J3" s="108"/>
      <c r="K3" s="108"/>
      <c r="L3" s="108"/>
      <c r="M3" s="108"/>
      <c r="N3" s="108"/>
      <c r="O3" s="108"/>
      <c r="P3" s="108"/>
      <c r="Q3" s="108"/>
      <c r="R3" s="108"/>
      <c r="S3" s="108"/>
      <c r="T3" s="108"/>
      <c r="U3" s="108"/>
      <c r="V3" s="108"/>
      <c r="W3" s="108"/>
      <c r="X3" s="108"/>
      <c r="Y3" s="108"/>
      <c r="Z3" s="108"/>
    </row>
    <row r="4" spans="1:26" ht="42" customHeight="1">
      <c r="A4" s="108" t="s">
        <v>104</v>
      </c>
      <c r="B4" s="108"/>
      <c r="C4" s="108"/>
      <c r="D4" s="108"/>
      <c r="E4" s="108"/>
      <c r="F4" s="108"/>
      <c r="G4" s="108"/>
      <c r="H4" s="108"/>
      <c r="I4" s="108"/>
      <c r="J4" s="108"/>
      <c r="K4" s="108"/>
      <c r="L4" s="108"/>
      <c r="M4" s="108"/>
      <c r="N4" s="108"/>
      <c r="O4" s="108"/>
      <c r="P4" s="108"/>
      <c r="Q4" s="108"/>
      <c r="R4" s="108"/>
      <c r="S4" s="108"/>
      <c r="T4" s="108"/>
      <c r="U4" s="108"/>
      <c r="V4" s="108"/>
      <c r="W4" s="108"/>
      <c r="X4" s="108"/>
      <c r="Y4" s="108"/>
      <c r="Z4" s="142"/>
    </row>
    <row r="5" spans="1:26" ht="43.5" customHeight="1">
      <c r="A5" s="109" t="s">
        <v>105</v>
      </c>
      <c r="B5" s="109"/>
      <c r="C5" s="109"/>
      <c r="D5" s="109"/>
      <c r="E5" s="109"/>
      <c r="F5" s="109"/>
      <c r="G5" s="109"/>
      <c r="H5" s="109"/>
      <c r="I5" s="109"/>
      <c r="J5" s="109"/>
      <c r="K5" s="109"/>
      <c r="L5" s="109"/>
      <c r="M5" s="109"/>
      <c r="N5" s="109"/>
      <c r="O5" s="109"/>
      <c r="P5" s="109"/>
      <c r="Q5" s="109"/>
      <c r="R5" s="109"/>
      <c r="S5" s="109"/>
      <c r="T5" s="109"/>
      <c r="U5" s="109"/>
      <c r="V5" s="109"/>
      <c r="W5" s="109"/>
      <c r="X5" s="109"/>
      <c r="Y5" s="109"/>
      <c r="Z5" s="142"/>
    </row>
    <row r="6" spans="1:26" ht="19.5" customHeight="1">
      <c r="A6" s="110" t="s">
        <v>116</v>
      </c>
      <c r="B6" s="110"/>
      <c r="C6" s="110"/>
      <c r="D6" s="110"/>
      <c r="E6" s="110"/>
      <c r="F6" s="110"/>
      <c r="G6" s="110"/>
      <c r="H6" s="110"/>
      <c r="I6" s="110"/>
      <c r="J6" s="110"/>
      <c r="K6" s="110"/>
      <c r="L6" s="110"/>
      <c r="M6" s="110"/>
      <c r="N6" s="110"/>
      <c r="O6" s="110"/>
      <c r="P6" s="110"/>
      <c r="Q6" s="110"/>
      <c r="R6" s="110"/>
      <c r="S6" s="110"/>
      <c r="T6" s="110"/>
      <c r="U6" s="110"/>
      <c r="V6" s="110"/>
      <c r="W6" s="110"/>
      <c r="X6" s="110"/>
      <c r="Y6" s="110"/>
      <c r="Z6" s="142"/>
    </row>
    <row r="7" spans="1:26" ht="36.75" customHeight="1">
      <c r="A7" s="110" t="s">
        <v>130</v>
      </c>
      <c r="B7" s="110"/>
      <c r="C7" s="110"/>
      <c r="D7" s="110"/>
      <c r="E7" s="110"/>
      <c r="F7" s="110"/>
      <c r="G7" s="110"/>
      <c r="H7" s="110"/>
      <c r="I7" s="110"/>
      <c r="J7" s="110"/>
      <c r="K7" s="110"/>
      <c r="L7" s="110"/>
      <c r="M7" s="110"/>
      <c r="N7" s="110"/>
      <c r="O7" s="110"/>
      <c r="P7" s="110"/>
      <c r="Q7" s="110"/>
      <c r="R7" s="110"/>
      <c r="S7" s="110"/>
      <c r="T7" s="110"/>
      <c r="U7" s="110"/>
      <c r="V7" s="110"/>
      <c r="W7" s="110"/>
      <c r="X7" s="110"/>
      <c r="Y7" s="110"/>
      <c r="Z7" s="142"/>
    </row>
    <row r="8" spans="1:26" ht="52.5" customHeight="1">
      <c r="A8" s="110" t="s">
        <v>14</v>
      </c>
      <c r="B8" s="110"/>
      <c r="C8" s="110"/>
      <c r="D8" s="110"/>
      <c r="E8" s="110"/>
      <c r="F8" s="110"/>
      <c r="G8" s="110"/>
      <c r="H8" s="110"/>
      <c r="I8" s="110"/>
      <c r="J8" s="110"/>
      <c r="K8" s="110"/>
      <c r="L8" s="110"/>
      <c r="M8" s="110"/>
      <c r="N8" s="110"/>
      <c r="O8" s="110"/>
      <c r="P8" s="110"/>
      <c r="Q8" s="110"/>
      <c r="R8" s="110"/>
      <c r="S8" s="110"/>
      <c r="T8" s="110"/>
      <c r="U8" s="110"/>
      <c r="V8" s="110"/>
      <c r="W8" s="110"/>
      <c r="X8" s="110"/>
      <c r="Y8" s="110"/>
      <c r="Z8" s="142"/>
    </row>
    <row r="9" spans="1:26" ht="52.05" customHeight="1">
      <c r="A9" s="110" t="s">
        <v>125</v>
      </c>
      <c r="B9" s="110"/>
      <c r="C9" s="110"/>
      <c r="D9" s="110"/>
      <c r="E9" s="110"/>
      <c r="F9" s="110"/>
      <c r="G9" s="110"/>
      <c r="H9" s="110"/>
      <c r="I9" s="110"/>
      <c r="J9" s="110"/>
      <c r="K9" s="110"/>
      <c r="L9" s="110"/>
      <c r="M9" s="110"/>
      <c r="N9" s="110"/>
      <c r="O9" s="110"/>
      <c r="P9" s="110"/>
      <c r="Q9" s="110"/>
      <c r="R9" s="110"/>
      <c r="S9" s="110"/>
      <c r="T9" s="110"/>
      <c r="U9" s="110"/>
      <c r="V9" s="110"/>
      <c r="W9" s="110"/>
      <c r="X9" s="110"/>
      <c r="Y9" s="110"/>
      <c r="Z9" s="142"/>
    </row>
    <row r="10" spans="1:26" ht="36.450000000000003" customHeight="1">
      <c r="A10" s="110" t="s">
        <v>21</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42"/>
    </row>
    <row r="11" spans="1:26" ht="13.95" customHeight="1">
      <c r="A11" s="111" t="s">
        <v>114</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42"/>
    </row>
    <row r="12" spans="1:26" ht="67.05" customHeight="1">
      <c r="A12" s="110" t="s">
        <v>115</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42"/>
    </row>
    <row r="14" spans="1:26" ht="28.95" customHeight="1"/>
    <row r="19" spans="2:15" ht="13.5" customHeight="1">
      <c r="B19" s="117" t="s">
        <v>123</v>
      </c>
      <c r="C19" s="117"/>
      <c r="D19" s="117"/>
      <c r="E19" s="117"/>
      <c r="F19" s="117"/>
      <c r="G19" s="117"/>
      <c r="H19" s="117"/>
      <c r="I19" s="117"/>
      <c r="J19" s="117"/>
      <c r="K19" s="117"/>
      <c r="L19" s="117"/>
      <c r="M19" s="117"/>
      <c r="N19" s="117"/>
      <c r="O19" s="117"/>
    </row>
    <row r="20" spans="2:15" ht="13.5" customHeight="1">
      <c r="B20" s="117"/>
      <c r="C20" s="117"/>
      <c r="D20" s="117"/>
      <c r="E20" s="117"/>
      <c r="F20" s="117"/>
      <c r="G20" s="117"/>
      <c r="H20" s="117"/>
      <c r="I20" s="117"/>
      <c r="J20" s="117"/>
      <c r="K20" s="117"/>
      <c r="L20" s="117"/>
      <c r="M20" s="117"/>
      <c r="N20" s="117"/>
      <c r="O20" s="117"/>
    </row>
    <row r="21" spans="2:15" ht="13.5" customHeight="1">
      <c r="B21" s="117"/>
      <c r="C21" s="117"/>
      <c r="D21" s="117"/>
      <c r="E21" s="117"/>
      <c r="F21" s="117"/>
      <c r="G21" s="117"/>
      <c r="H21" s="117"/>
      <c r="I21" s="117"/>
      <c r="J21" s="117"/>
      <c r="K21" s="117"/>
      <c r="L21" s="117"/>
      <c r="M21" s="117"/>
      <c r="N21" s="117"/>
      <c r="O21" s="117"/>
    </row>
    <row r="22" spans="2:15" ht="13.5" customHeight="1">
      <c r="B22" s="117"/>
      <c r="C22" s="117"/>
      <c r="D22" s="117"/>
      <c r="E22" s="117"/>
      <c r="F22" s="117"/>
      <c r="G22" s="117"/>
      <c r="H22" s="117"/>
      <c r="I22" s="117"/>
      <c r="J22" s="117"/>
      <c r="K22" s="117"/>
      <c r="L22" s="117"/>
      <c r="M22" s="117"/>
      <c r="N22" s="117"/>
      <c r="O22" s="117"/>
    </row>
    <row r="23" spans="2:15" ht="13.5" customHeight="1">
      <c r="B23" s="117"/>
      <c r="C23" s="117"/>
      <c r="D23" s="117"/>
      <c r="E23" s="117"/>
      <c r="F23" s="117"/>
      <c r="G23" s="117"/>
      <c r="H23" s="117"/>
      <c r="I23" s="117"/>
      <c r="J23" s="117"/>
      <c r="K23" s="117"/>
      <c r="L23" s="117"/>
      <c r="M23" s="117"/>
      <c r="N23" s="117"/>
      <c r="O23" s="117"/>
    </row>
    <row r="24" spans="2:15" ht="13.5" customHeight="1">
      <c r="B24" s="117"/>
      <c r="C24" s="117"/>
      <c r="D24" s="117"/>
      <c r="E24" s="117"/>
      <c r="F24" s="117"/>
      <c r="G24" s="117"/>
      <c r="H24" s="117"/>
      <c r="I24" s="117"/>
      <c r="J24" s="117"/>
      <c r="K24" s="117"/>
      <c r="L24" s="117"/>
      <c r="M24" s="117"/>
      <c r="N24" s="117"/>
      <c r="O24" s="117"/>
    </row>
    <row r="25" spans="2:15" ht="13.05" customHeight="1">
      <c r="B25" s="117"/>
      <c r="C25" s="117"/>
      <c r="D25" s="117"/>
      <c r="E25" s="117"/>
      <c r="F25" s="117"/>
      <c r="G25" s="117"/>
      <c r="H25" s="117"/>
      <c r="I25" s="117"/>
      <c r="J25" s="117"/>
      <c r="K25" s="117"/>
      <c r="L25" s="117"/>
      <c r="M25" s="117"/>
      <c r="N25" s="117"/>
      <c r="O25" s="117"/>
    </row>
    <row r="26" spans="2:15" ht="13.05" customHeight="1">
      <c r="B26" s="117"/>
      <c r="C26" s="117"/>
      <c r="D26" s="117"/>
      <c r="E26" s="117"/>
      <c r="F26" s="117"/>
      <c r="G26" s="117"/>
      <c r="H26" s="117"/>
      <c r="I26" s="117"/>
      <c r="J26" s="117"/>
      <c r="K26" s="117"/>
      <c r="L26" s="117"/>
      <c r="M26" s="117"/>
      <c r="N26" s="117"/>
      <c r="O26" s="117"/>
    </row>
    <row r="27" spans="2:15" ht="13.05" customHeight="1">
      <c r="B27" s="108"/>
      <c r="C27" s="108"/>
      <c r="D27" s="108"/>
      <c r="E27" s="108"/>
      <c r="F27" s="108"/>
      <c r="G27" s="108"/>
      <c r="H27" s="108"/>
      <c r="I27" s="108"/>
      <c r="J27" s="108"/>
      <c r="K27" s="108"/>
      <c r="L27" s="108"/>
      <c r="M27" s="108"/>
      <c r="N27" s="108"/>
      <c r="O27" s="108"/>
    </row>
    <row r="29" spans="2:15" ht="14.4">
      <c r="B29" s="5"/>
    </row>
    <row r="33" spans="2:15">
      <c r="C33" s="119"/>
      <c r="D33" s="119"/>
    </row>
    <row r="41" spans="2:15" ht="34.5" customHeight="1"/>
    <row r="42" spans="2:15" ht="14.4">
      <c r="B42" s="5"/>
    </row>
    <row r="44" spans="2:15">
      <c r="D44" s="120" t="s">
        <v>85</v>
      </c>
      <c r="E44" s="120"/>
      <c r="F44" s="120"/>
      <c r="G44" s="120"/>
      <c r="H44" s="120"/>
      <c r="I44" s="120"/>
      <c r="J44" s="120"/>
      <c r="K44" s="120"/>
      <c r="L44" s="120"/>
      <c r="M44" s="120"/>
      <c r="N44" s="120"/>
      <c r="O44" s="120"/>
    </row>
    <row r="45" spans="2:15">
      <c r="D45" s="120"/>
      <c r="E45" s="120"/>
      <c r="F45" s="120"/>
      <c r="G45" s="120"/>
      <c r="H45" s="120"/>
      <c r="I45" s="120"/>
      <c r="J45" s="120"/>
      <c r="K45" s="120"/>
      <c r="L45" s="120"/>
      <c r="M45" s="120"/>
      <c r="N45" s="120"/>
      <c r="O45" s="120"/>
    </row>
    <row r="46" spans="2:15">
      <c r="D46" s="120"/>
      <c r="E46" s="120"/>
      <c r="F46" s="120"/>
      <c r="G46" s="120"/>
      <c r="H46" s="120"/>
      <c r="I46" s="120"/>
      <c r="J46" s="120"/>
      <c r="K46" s="120"/>
      <c r="L46" s="120"/>
      <c r="M46" s="120"/>
      <c r="N46" s="120"/>
      <c r="O46" s="120"/>
    </row>
    <row r="52" spans="2:4" ht="14.4">
      <c r="B52" s="5"/>
    </row>
    <row r="56" spans="2:4">
      <c r="C56" s="119"/>
      <c r="D56" s="119"/>
    </row>
    <row r="68" spans="1:4" ht="14.4">
      <c r="B68" s="5"/>
    </row>
    <row r="72" spans="1:4">
      <c r="C72" s="119"/>
      <c r="D72" s="119"/>
    </row>
    <row r="80" spans="1:4" ht="29.25" customHeight="1">
      <c r="A80" s="106"/>
    </row>
    <row r="81" spans="1:26" ht="46.05" customHeight="1">
      <c r="A81" s="106" t="s">
        <v>102</v>
      </c>
    </row>
    <row r="82" spans="1:26" ht="75" customHeight="1">
      <c r="A82" s="108" t="s">
        <v>113</v>
      </c>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row>
    <row r="83" spans="1:26" s="105" customFormat="1" ht="20.25" customHeight="1">
      <c r="A83" s="112" t="s">
        <v>131</v>
      </c>
      <c r="B83" s="112"/>
      <c r="C83" s="112"/>
      <c r="D83" s="121"/>
      <c r="E83" s="125" t="s">
        <v>132</v>
      </c>
      <c r="F83" s="129"/>
      <c r="G83" s="129"/>
      <c r="H83" s="129"/>
      <c r="I83" s="129"/>
      <c r="J83" s="129"/>
      <c r="K83" s="129"/>
      <c r="L83" s="129"/>
      <c r="M83" s="129"/>
      <c r="N83" s="129"/>
      <c r="O83" s="129"/>
      <c r="P83" s="134"/>
      <c r="Q83" s="135" t="s">
        <v>133</v>
      </c>
      <c r="R83" s="136"/>
      <c r="S83" s="136"/>
      <c r="T83" s="136"/>
      <c r="U83" s="136"/>
      <c r="V83" s="136"/>
      <c r="W83" s="136"/>
      <c r="X83" s="136"/>
      <c r="Y83" s="136"/>
    </row>
    <row r="84" spans="1:26" s="105" customFormat="1" ht="32.25" customHeight="1">
      <c r="A84" s="113" t="s">
        <v>79</v>
      </c>
      <c r="B84" s="118" t="s">
        <v>69</v>
      </c>
      <c r="C84" s="118" t="s">
        <v>80</v>
      </c>
      <c r="D84" s="122" t="s">
        <v>81</v>
      </c>
      <c r="E84" s="126" t="s">
        <v>82</v>
      </c>
      <c r="F84" s="118" t="s">
        <v>83</v>
      </c>
      <c r="G84" s="118" t="s">
        <v>84</v>
      </c>
      <c r="H84" s="118" t="s">
        <v>86</v>
      </c>
      <c r="I84" s="130" t="s">
        <v>87</v>
      </c>
      <c r="J84" s="131" t="s">
        <v>88</v>
      </c>
      <c r="K84" s="118" t="s">
        <v>89</v>
      </c>
      <c r="L84" s="118" t="s">
        <v>90</v>
      </c>
      <c r="M84" s="118" t="s">
        <v>79</v>
      </c>
      <c r="N84" s="118" t="s">
        <v>69</v>
      </c>
      <c r="O84" s="118" t="s">
        <v>80</v>
      </c>
      <c r="P84" s="122" t="s">
        <v>81</v>
      </c>
      <c r="Q84" s="113" t="s">
        <v>82</v>
      </c>
      <c r="R84" s="118" t="s">
        <v>83</v>
      </c>
      <c r="S84" s="118" t="s">
        <v>84</v>
      </c>
      <c r="T84" s="118" t="s">
        <v>86</v>
      </c>
      <c r="U84" s="137" t="s">
        <v>87</v>
      </c>
      <c r="V84" s="113" t="s">
        <v>88</v>
      </c>
      <c r="W84" s="118" t="s">
        <v>89</v>
      </c>
      <c r="X84" s="118" t="s">
        <v>90</v>
      </c>
      <c r="Y84" s="130" t="s">
        <v>79</v>
      </c>
    </row>
    <row r="85" spans="1:26" s="105" customFormat="1" ht="32.25" customHeight="1">
      <c r="A85" s="114"/>
      <c r="B85" s="114"/>
      <c r="C85" s="114"/>
      <c r="D85" s="123"/>
      <c r="E85" s="127"/>
      <c r="F85" s="114"/>
      <c r="G85" s="114"/>
      <c r="H85" s="114"/>
      <c r="I85" s="114"/>
      <c r="J85" s="132"/>
      <c r="K85" s="114"/>
      <c r="L85" s="114"/>
      <c r="M85" s="114"/>
      <c r="N85" s="114"/>
      <c r="O85" s="114"/>
      <c r="P85" s="123"/>
      <c r="Q85" s="114"/>
      <c r="R85" s="114"/>
      <c r="S85" s="114"/>
      <c r="T85" s="114"/>
      <c r="U85" s="138"/>
      <c r="V85" s="140"/>
      <c r="W85" s="140"/>
      <c r="X85" s="140"/>
      <c r="Y85" s="140"/>
    </row>
    <row r="86" spans="1:26" s="105" customFormat="1" ht="32.25" customHeight="1">
      <c r="A86" s="115"/>
      <c r="B86" s="115"/>
      <c r="C86" s="115"/>
      <c r="D86" s="124"/>
      <c r="E86" s="128" t="s">
        <v>91</v>
      </c>
      <c r="F86" s="115"/>
      <c r="G86" s="115"/>
      <c r="H86" s="115"/>
      <c r="I86" s="115"/>
      <c r="J86" s="133" t="s">
        <v>91</v>
      </c>
      <c r="K86" s="115"/>
      <c r="L86" s="115"/>
      <c r="M86" s="115"/>
      <c r="N86" s="115"/>
      <c r="O86" s="115"/>
      <c r="P86" s="124"/>
      <c r="Q86" s="133" t="s">
        <v>91</v>
      </c>
      <c r="R86" s="115"/>
      <c r="S86" s="115"/>
      <c r="T86" s="115"/>
      <c r="U86" s="139"/>
      <c r="V86" s="133" t="s">
        <v>91</v>
      </c>
      <c r="W86" s="115"/>
      <c r="X86" s="115"/>
      <c r="Y86" s="115"/>
    </row>
    <row r="87" spans="1:26" s="99" customFormat="1"/>
    <row r="88" spans="1:26" s="99" customFormat="1"/>
    <row r="89" spans="1:26" s="99" customFormat="1"/>
    <row r="90" spans="1:26" s="99" customFormat="1"/>
    <row r="91" spans="1:26" s="99" customFormat="1"/>
    <row r="92" spans="1:26" ht="15">
      <c r="F92" s="104"/>
      <c r="Q92" s="104"/>
    </row>
  </sheetData>
  <mergeCells count="16">
    <mergeCell ref="W1:Y1"/>
    <mergeCell ref="A4:Y4"/>
    <mergeCell ref="A5:Y5"/>
    <mergeCell ref="A6:Y6"/>
    <mergeCell ref="A7:Y7"/>
    <mergeCell ref="A8:Y8"/>
    <mergeCell ref="A9:Y9"/>
    <mergeCell ref="A10:Y10"/>
    <mergeCell ref="A11:Y11"/>
    <mergeCell ref="A12:Y12"/>
    <mergeCell ref="A82:Y82"/>
    <mergeCell ref="A83:D83"/>
    <mergeCell ref="E83:P83"/>
    <mergeCell ref="Q83:Y83"/>
    <mergeCell ref="D44:O46"/>
    <mergeCell ref="B19:O26"/>
  </mergeCells>
  <phoneticPr fontId="1"/>
  <hyperlinks>
    <hyperlink ref="W1:Y1" location="Sheet1!A1"/>
  </hyperlinks>
  <pageMargins left="0.70866141732283472" right="0.51181102362204722" top="0.55118110236220474" bottom="0.15748031496062992" header="0.31496062992125984" footer="0.31496062992125984"/>
  <pageSetup paperSize="8" scale="70"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2024-03-17T10:45:27Z</dcterms:created>
  <dcterms:modified xsi:type="dcterms:W3CDTF">2025-04-01T01:57:02Z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2025-04-01T01:57:02Z</vt:filetime>
  </property>
</Properties>
</file>